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Old HP Laptop Files\Ledgers\Investment Manager\2026 AIM Platform All New\"/>
    </mc:Choice>
  </mc:AlternateContent>
  <xr:revisionPtr revIDLastSave="0" documentId="13_ncr:1_{47577BA1-F694-4FB7-8DC5-04F2706F36D8}" xr6:coauthVersionLast="47" xr6:coauthVersionMax="47" xr10:uidLastSave="{00000000-0000-0000-0000-000000000000}"/>
  <bookViews>
    <workbookView xWindow="-90" yWindow="-90" windowWidth="16637" windowHeight="9746" tabRatio="713" xr2:uid="{964F4941-7E05-4D5C-9DD7-394B917EBF69}"/>
  </bookViews>
  <sheets>
    <sheet name="DISCLAIMER" sheetId="8" r:id="rId1"/>
    <sheet name="Investing Rules" sheetId="1" r:id="rId2"/>
    <sheet name="DATA" sheetId="2" r:id="rId3"/>
    <sheet name="Stock #1 Manager" sheetId="3" r:id="rId4"/>
    <sheet name="Stock #2 Manager" sheetId="5" r:id="rId5"/>
    <sheet name="Stock #3 Manager" sheetId="6" r:id="rId6"/>
    <sheet name="Stock #4 Manager" sheetId="7" r:id="rId7"/>
    <sheet name="WATCHLIST" sheetId="4" r:id="rId8"/>
  </sheets>
  <externalReferences>
    <externalReference r:id="rId9"/>
  </externalReferenc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2" l="1"/>
  <c r="I9" i="2"/>
  <c r="H3" i="7"/>
  <c r="H3" i="3"/>
  <c r="K11" i="2"/>
  <c r="K10" i="2"/>
  <c r="K9" i="2"/>
  <c r="K8" i="2"/>
  <c r="I11" i="2"/>
  <c r="I8" i="2"/>
  <c r="H4" i="3" s="1"/>
  <c r="H8" i="7"/>
  <c r="C15" i="4" a="1"/>
  <c r="C15" i="4" s="1"/>
  <c r="I15" i="4" s="1"/>
  <c r="D15" i="4" a="1"/>
  <c r="D15" i="4" s="1"/>
  <c r="E15" i="4" a="1"/>
  <c r="E15" i="4" s="1"/>
  <c r="F15" i="4" a="1"/>
  <c r="F15" i="4"/>
  <c r="G15" i="4" a="1"/>
  <c r="G15" i="4"/>
  <c r="H15" i="4" a="1"/>
  <c r="H15" i="4"/>
  <c r="C16" i="4" a="1"/>
  <c r="C16" i="4"/>
  <c r="I16" i="4" s="1"/>
  <c r="D16" i="4" a="1"/>
  <c r="D16" i="4" s="1"/>
  <c r="E16" i="4" a="1"/>
  <c r="E16" i="4"/>
  <c r="F16" i="4" a="1"/>
  <c r="F16" i="4"/>
  <c r="G16" i="4" a="1"/>
  <c r="G16" i="4"/>
  <c r="H16" i="4" a="1"/>
  <c r="H16" i="4"/>
  <c r="C17" i="4" a="1"/>
  <c r="C17" i="4"/>
  <c r="D17" i="4" a="1"/>
  <c r="D17" i="4" s="1"/>
  <c r="E17" i="4" a="1"/>
  <c r="E17" i="4"/>
  <c r="F17" i="4" a="1"/>
  <c r="F17" i="4"/>
  <c r="G17" i="4" a="1"/>
  <c r="G17" i="4" s="1"/>
  <c r="H17" i="4" a="1"/>
  <c r="H17" i="4"/>
  <c r="I17" i="4"/>
  <c r="C18" i="4" a="1"/>
  <c r="C18" i="4"/>
  <c r="I18" i="4" s="1"/>
  <c r="D18" i="4" a="1"/>
  <c r="D18" i="4" s="1"/>
  <c r="E18" i="4" a="1"/>
  <c r="E18" i="4"/>
  <c r="F18" i="4" a="1"/>
  <c r="F18" i="4"/>
  <c r="G18" i="4" a="1"/>
  <c r="G18" i="4"/>
  <c r="H18" i="4" a="1"/>
  <c r="H18" i="4"/>
  <c r="C19" i="4" a="1"/>
  <c r="C19" i="4"/>
  <c r="D19" i="4" a="1"/>
  <c r="D19" i="4" s="1"/>
  <c r="E19" i="4" a="1"/>
  <c r="E19" i="4"/>
  <c r="F19" i="4" a="1"/>
  <c r="F19" i="4"/>
  <c r="G19" i="4" a="1"/>
  <c r="G19" i="4" s="1"/>
  <c r="H19" i="4" a="1"/>
  <c r="H19" i="4" s="1"/>
  <c r="C20" i="4" a="1"/>
  <c r="C20" i="4"/>
  <c r="D20" i="4" a="1"/>
  <c r="D20" i="4"/>
  <c r="E20" i="4" a="1"/>
  <c r="E20" i="4"/>
  <c r="F20" i="4" a="1"/>
  <c r="F20" i="4"/>
  <c r="G20" i="4" a="1"/>
  <c r="G20" i="4"/>
  <c r="H20" i="4" a="1"/>
  <c r="H20" i="4"/>
  <c r="I20" i="4"/>
  <c r="C21" i="4" a="1"/>
  <c r="C21" i="4"/>
  <c r="I21" i="4" s="1"/>
  <c r="D21" i="4" a="1"/>
  <c r="D21" i="4" s="1"/>
  <c r="E21" i="4" a="1"/>
  <c r="E21" i="4" s="1"/>
  <c r="F21" i="4" a="1"/>
  <c r="F21" i="4" s="1"/>
  <c r="G21" i="4" a="1"/>
  <c r="G21" i="4"/>
  <c r="H21" i="4" a="1"/>
  <c r="H21" i="4"/>
  <c r="C22" i="4" a="1"/>
  <c r="C22" i="4"/>
  <c r="I22" i="4" s="1"/>
  <c r="D22" i="4" a="1"/>
  <c r="D22" i="4"/>
  <c r="E22" i="4" a="1"/>
  <c r="E22" i="4"/>
  <c r="F22" i="4" a="1"/>
  <c r="F22" i="4"/>
  <c r="G22" i="4" a="1"/>
  <c r="G22" i="4"/>
  <c r="H22" i="4" a="1"/>
  <c r="H22" i="4"/>
  <c r="C23" i="4" a="1"/>
  <c r="C23" i="4" s="1"/>
  <c r="D23" i="4" a="1"/>
  <c r="D23" i="4"/>
  <c r="E23" i="4" a="1"/>
  <c r="E23" i="4"/>
  <c r="F23" i="4" a="1"/>
  <c r="F23" i="4"/>
  <c r="G23" i="4" a="1"/>
  <c r="G23" i="4"/>
  <c r="H23" i="4" a="1"/>
  <c r="H23" i="4" s="1"/>
  <c r="C24" i="4" a="1"/>
  <c r="C24" i="4"/>
  <c r="I24" i="4" s="1"/>
  <c r="D24" i="4" a="1"/>
  <c r="D24" i="4" s="1"/>
  <c r="E24" i="4" a="1"/>
  <c r="E24" i="4" s="1"/>
  <c r="F24" i="4" a="1"/>
  <c r="F24" i="4"/>
  <c r="G24" i="4" a="1"/>
  <c r="G24" i="4"/>
  <c r="H24" i="4" a="1"/>
  <c r="H24" i="4"/>
  <c r="C25" i="4" a="1"/>
  <c r="C25" i="4"/>
  <c r="D25" i="4" a="1"/>
  <c r="D25" i="4"/>
  <c r="E25" i="4" a="1"/>
  <c r="E25" i="4" s="1"/>
  <c r="F25" i="4" a="1"/>
  <c r="F25" i="4"/>
  <c r="G25" i="4" a="1"/>
  <c r="G25" i="4"/>
  <c r="H25" i="4" a="1"/>
  <c r="H25" i="4" s="1"/>
  <c r="C26" i="4" a="1"/>
  <c r="C26" i="4"/>
  <c r="D26" i="4" a="1"/>
  <c r="D26" i="4" s="1"/>
  <c r="E26" i="4" a="1"/>
  <c r="E26" i="4"/>
  <c r="F26" i="4" a="1"/>
  <c r="F26" i="4"/>
  <c r="G26" i="4" a="1"/>
  <c r="G26" i="4"/>
  <c r="H26" i="4" a="1"/>
  <c r="H26" i="4"/>
  <c r="I26" i="4"/>
  <c r="C27" i="4" a="1"/>
  <c r="C27" i="4" s="1"/>
  <c r="I27" i="4" s="1"/>
  <c r="D27" i="4" a="1"/>
  <c r="D27" i="4"/>
  <c r="E27" i="4" a="1"/>
  <c r="E27" i="4" s="1"/>
  <c r="F27" i="4" a="1"/>
  <c r="F27" i="4" s="1"/>
  <c r="G27" i="4" a="1"/>
  <c r="G27" i="4" s="1"/>
  <c r="H27" i="4" a="1"/>
  <c r="H27" i="4"/>
  <c r="C28" i="4" a="1"/>
  <c r="C28" i="4"/>
  <c r="I28" i="4" s="1"/>
  <c r="D28" i="4" a="1"/>
  <c r="D28" i="4"/>
  <c r="E28" i="4" a="1"/>
  <c r="E28" i="4"/>
  <c r="F28" i="4" a="1"/>
  <c r="F28" i="4"/>
  <c r="G28" i="4" a="1"/>
  <c r="G28" i="4"/>
  <c r="H28" i="4" a="1"/>
  <c r="H28" i="4" s="1"/>
  <c r="C29" i="4" a="1"/>
  <c r="C29" i="4" s="1"/>
  <c r="I29" i="4" s="1"/>
  <c r="D29" i="4" a="1"/>
  <c r="D29" i="4" s="1"/>
  <c r="E29" i="4" a="1"/>
  <c r="E29" i="4"/>
  <c r="F29" i="4" a="1"/>
  <c r="F29" i="4"/>
  <c r="G29" i="4" a="1"/>
  <c r="G29" i="4"/>
  <c r="H29" i="4" a="1"/>
  <c r="H29" i="4"/>
  <c r="C30" i="4" a="1"/>
  <c r="C30" i="4" s="1"/>
  <c r="I30" i="4" s="1"/>
  <c r="D30" i="4" a="1"/>
  <c r="D30" i="4"/>
  <c r="E30" i="4" a="1"/>
  <c r="E30" i="4" s="1"/>
  <c r="F30" i="4" a="1"/>
  <c r="F30" i="4" s="1"/>
  <c r="G30" i="4" a="1"/>
  <c r="G30" i="4"/>
  <c r="H30" i="4" a="1"/>
  <c r="H30" i="4"/>
  <c r="C31" i="4" a="1"/>
  <c r="C31" i="4"/>
  <c r="D31" i="4" a="1"/>
  <c r="D31" i="4"/>
  <c r="E31" i="4" a="1"/>
  <c r="E31" i="4"/>
  <c r="F31" i="4" a="1"/>
  <c r="F31" i="4"/>
  <c r="G31" i="4" a="1"/>
  <c r="G31" i="4"/>
  <c r="H31" i="4" a="1"/>
  <c r="H31" i="4"/>
  <c r="I31" i="4"/>
  <c r="C32" i="4" a="1"/>
  <c r="C32" i="4" s="1"/>
  <c r="I32" i="4" s="1"/>
  <c r="D32" i="4" a="1"/>
  <c r="D32" i="4"/>
  <c r="E32" i="4" a="1"/>
  <c r="E32" i="4" s="1"/>
  <c r="F32" i="4" a="1"/>
  <c r="F32" i="4"/>
  <c r="G32" i="4" a="1"/>
  <c r="G32" i="4"/>
  <c r="H32" i="4" a="1"/>
  <c r="H32" i="4"/>
  <c r="C33" i="4" a="1"/>
  <c r="C33" i="4" s="1"/>
  <c r="D33" i="4" a="1"/>
  <c r="D33" i="4"/>
  <c r="E33" i="4" a="1"/>
  <c r="E33" i="4"/>
  <c r="F33" i="4" a="1"/>
  <c r="F33" i="4" s="1"/>
  <c r="G33" i="4" a="1"/>
  <c r="G33" i="4" s="1"/>
  <c r="H33" i="4" a="1"/>
  <c r="H33" i="4" s="1"/>
  <c r="C34" i="4" a="1"/>
  <c r="C34" i="4"/>
  <c r="D34" i="4" a="1"/>
  <c r="D34" i="4"/>
  <c r="E34" i="4" a="1"/>
  <c r="E34" i="4"/>
  <c r="F34" i="4" a="1"/>
  <c r="F34" i="4" s="1"/>
  <c r="G34" i="4" a="1"/>
  <c r="G34" i="4"/>
  <c r="H34" i="4" a="1"/>
  <c r="H34" i="4"/>
  <c r="I34" i="4"/>
  <c r="C35" i="4" a="1"/>
  <c r="C35" i="4" s="1"/>
  <c r="I35" i="4" s="1"/>
  <c r="D35" i="4" a="1"/>
  <c r="D35" i="4" s="1"/>
  <c r="E35" i="4" a="1"/>
  <c r="E35" i="4" s="1"/>
  <c r="F35" i="4" a="1"/>
  <c r="F35" i="4"/>
  <c r="G35" i="4" a="1"/>
  <c r="G35" i="4"/>
  <c r="H35" i="4" a="1"/>
  <c r="H35" i="4"/>
  <c r="C36" i="4" a="1"/>
  <c r="C36" i="4" s="1"/>
  <c r="I36" i="4" s="1"/>
  <c r="D36" i="4" a="1"/>
  <c r="D36" i="4"/>
  <c r="E36" i="4" a="1"/>
  <c r="E36" i="4"/>
  <c r="F36" i="4" a="1"/>
  <c r="F36" i="4"/>
  <c r="G36" i="4" a="1"/>
  <c r="G36" i="4" s="1"/>
  <c r="H36" i="4" a="1"/>
  <c r="H36" i="4"/>
  <c r="C37" i="4" a="1"/>
  <c r="C37" i="4"/>
  <c r="D37" i="4" a="1"/>
  <c r="D37" i="4"/>
  <c r="E37" i="4" a="1"/>
  <c r="E37" i="4"/>
  <c r="F37" i="4" a="1"/>
  <c r="F37" i="4" s="1"/>
  <c r="G37" i="4" a="1"/>
  <c r="G37" i="4" s="1"/>
  <c r="H37" i="4" a="1"/>
  <c r="H37" i="4"/>
  <c r="I37" i="4"/>
  <c r="A8" i="4"/>
  <c r="A9" i="4"/>
  <c r="A10" i="4"/>
  <c r="A7" i="4"/>
  <c r="A8" i="7"/>
  <c r="A8" i="6"/>
  <c r="A8" i="5"/>
  <c r="A8" i="3"/>
  <c r="P3" i="7"/>
  <c r="P3" i="6"/>
  <c r="P3" i="5"/>
  <c r="P3" i="3"/>
  <c r="D8" i="2" a="1"/>
  <c r="D8" i="2" s="1"/>
  <c r="G9" i="2" a="1"/>
  <c r="G9" i="2" s="1"/>
  <c r="G10" i="2" a="1"/>
  <c r="G10" i="2" s="1"/>
  <c r="G11" i="2" a="1"/>
  <c r="G11" i="2" s="1"/>
  <c r="G8" i="2" a="1"/>
  <c r="G8" i="2" s="1"/>
  <c r="F9" i="2" a="1"/>
  <c r="F9" i="2" s="1"/>
  <c r="F10" i="2" a="1"/>
  <c r="F10" i="2" s="1"/>
  <c r="F11" i="2" a="1"/>
  <c r="F11" i="2" s="1"/>
  <c r="F8" i="2" a="1"/>
  <c r="F8" i="2" s="1"/>
  <c r="E9" i="2" a="1"/>
  <c r="E9" i="2" s="1"/>
  <c r="E10" i="2" a="1"/>
  <c r="E10" i="2" s="1"/>
  <c r="E11" i="2" a="1"/>
  <c r="E11" i="2" s="1"/>
  <c r="E8" i="2" a="1"/>
  <c r="E8" i="2" s="1"/>
  <c r="D9" i="2" a="1"/>
  <c r="D9" i="2" s="1"/>
  <c r="D10" i="2" a="1"/>
  <c r="D10" i="2" s="1"/>
  <c r="D11" i="2" a="1"/>
  <c r="D11" i="2" s="1"/>
  <c r="I33" i="4" l="1"/>
  <c r="I25" i="4"/>
  <c r="I23" i="4"/>
  <c r="I19" i="4"/>
  <c r="B10" i="4" l="1"/>
  <c r="B9" i="4"/>
  <c r="B8" i="4"/>
  <c r="B7" i="4"/>
  <c r="B8" i="7"/>
  <c r="B8" i="6"/>
  <c r="B8" i="5"/>
  <c r="J2" i="7"/>
  <c r="J2" i="6"/>
  <c r="J2" i="5"/>
  <c r="J2" i="3"/>
  <c r="H14" i="4" l="1" a="1"/>
  <c r="H14" i="4" s="1"/>
  <c r="H13" i="4" a="1"/>
  <c r="H13" i="4" s="1"/>
  <c r="H12" i="4" a="1"/>
  <c r="H12" i="4" s="1"/>
  <c r="H11" i="4" a="1"/>
  <c r="H11" i="4" s="1"/>
  <c r="H10" i="4" a="1"/>
  <c r="H10" i="4" s="1"/>
  <c r="H9" i="4" a="1"/>
  <c r="H9" i="4" s="1"/>
  <c r="H8" i="4" a="1"/>
  <c r="H8" i="4" s="1"/>
  <c r="H7" i="4" a="1"/>
  <c r="H7" i="4" s="1"/>
  <c r="G14" i="4" a="1"/>
  <c r="G14" i="4" s="1"/>
  <c r="G13" i="4" a="1"/>
  <c r="G13" i="4" s="1"/>
  <c r="G12" i="4" a="1"/>
  <c r="G12" i="4" s="1"/>
  <c r="G11" i="4" a="1"/>
  <c r="G11" i="4" s="1"/>
  <c r="G10" i="4" a="1"/>
  <c r="G10" i="4" s="1"/>
  <c r="G9" i="4" a="1"/>
  <c r="G9" i="4" s="1"/>
  <c r="G8" i="4" a="1"/>
  <c r="G8" i="4" s="1"/>
  <c r="G7" i="4" a="1"/>
  <c r="G7" i="4" s="1"/>
  <c r="C9" i="4" l="1" a="1"/>
  <c r="C9" i="4" s="1"/>
  <c r="I9" i="4" s="1"/>
  <c r="B8" i="3"/>
  <c r="K2" i="3" a="1"/>
  <c r="K2" i="3" s="1"/>
  <c r="K2" i="6" a="1"/>
  <c r="K2" i="6" s="1"/>
  <c r="K2" i="5" a="1"/>
  <c r="K2" i="5" s="1"/>
  <c r="K2" i="7" a="1"/>
  <c r="K2" i="7" s="1"/>
  <c r="J11" i="2"/>
  <c r="J10" i="2"/>
  <c r="J9" i="2"/>
  <c r="H4" i="7" s="1"/>
  <c r="C8" i="7" s="1"/>
  <c r="J8" i="2"/>
  <c r="E2" i="7"/>
  <c r="E2" i="6"/>
  <c r="E2" i="5"/>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D10" i="7"/>
  <c r="H5" i="7"/>
  <c r="D86" i="6"/>
  <c r="D85" i="6"/>
  <c r="D84" i="6"/>
  <c r="D83" i="6"/>
  <c r="D82" i="6"/>
  <c r="D81" i="6"/>
  <c r="D80" i="6"/>
  <c r="D79" i="6"/>
  <c r="D78" i="6"/>
  <c r="D77" i="6"/>
  <c r="D76" i="6"/>
  <c r="D75" i="6"/>
  <c r="D74" i="6"/>
  <c r="D73" i="6"/>
  <c r="D72" i="6"/>
  <c r="D71" i="6"/>
  <c r="D70"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10" i="6"/>
  <c r="H5" i="6"/>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7" i="5"/>
  <c r="D46" i="5"/>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H5" i="5"/>
  <c r="F14" i="4" a="1"/>
  <c r="F14" i="4" s="1"/>
  <c r="E14" i="4" a="1"/>
  <c r="E14" i="4" s="1"/>
  <c r="D14" i="4" a="1"/>
  <c r="D14" i="4" s="1"/>
  <c r="C14" i="4" a="1"/>
  <c r="C14" i="4" s="1"/>
  <c r="I14" i="4" s="1"/>
  <c r="F13" i="4" a="1"/>
  <c r="F13" i="4" s="1"/>
  <c r="E13" i="4" a="1"/>
  <c r="E13" i="4" s="1"/>
  <c r="D13" i="4" a="1"/>
  <c r="D13" i="4" s="1"/>
  <c r="C13" i="4" a="1"/>
  <c r="C13" i="4" s="1"/>
  <c r="I13" i="4" s="1"/>
  <c r="F12" i="4" a="1"/>
  <c r="F12" i="4" s="1"/>
  <c r="E12" i="4" a="1"/>
  <c r="E12" i="4" s="1"/>
  <c r="D12" i="4" a="1"/>
  <c r="D12" i="4" s="1"/>
  <c r="C12" i="4" a="1"/>
  <c r="C12" i="4" s="1"/>
  <c r="I12" i="4" s="1"/>
  <c r="F11" i="4" a="1"/>
  <c r="F11" i="4" s="1"/>
  <c r="E11" i="4" a="1"/>
  <c r="E11" i="4" s="1"/>
  <c r="D11" i="4" a="1"/>
  <c r="D11" i="4" s="1"/>
  <c r="C11" i="4" a="1"/>
  <c r="C11" i="4" s="1"/>
  <c r="I11" i="4" s="1"/>
  <c r="F10" i="4" a="1"/>
  <c r="F10" i="4" s="1"/>
  <c r="E10" i="4" a="1"/>
  <c r="E10" i="4" s="1"/>
  <c r="D10" i="4" a="1"/>
  <c r="D10" i="4" s="1"/>
  <c r="C10" i="4" a="1"/>
  <c r="C10" i="4" s="1"/>
  <c r="I10" i="4" s="1"/>
  <c r="F9" i="4" a="1"/>
  <c r="F9" i="4" s="1"/>
  <c r="E9" i="4" a="1"/>
  <c r="E9" i="4" s="1"/>
  <c r="D9" i="4" a="1"/>
  <c r="D9" i="4" s="1"/>
  <c r="F8" i="4" a="1"/>
  <c r="F8" i="4" s="1"/>
  <c r="E8" i="4" a="1"/>
  <c r="E8" i="4" s="1"/>
  <c r="D8" i="4" a="1"/>
  <c r="D8" i="4" s="1"/>
  <c r="C8" i="4" a="1"/>
  <c r="C8" i="4" s="1"/>
  <c r="F7" i="4" a="1"/>
  <c r="F7" i="4" s="1"/>
  <c r="E7" i="4" a="1"/>
  <c r="E7" i="4" s="1"/>
  <c r="D7" i="4" a="1"/>
  <c r="D7" i="4" s="1"/>
  <c r="C7" i="4" a="1"/>
  <c r="C7" i="4" s="1"/>
  <c r="I7" i="4" s="1"/>
  <c r="E2"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H3" i="5" l="1"/>
  <c r="E8" i="5" s="1"/>
  <c r="H3" i="6"/>
  <c r="E8" i="6" s="1"/>
  <c r="I8" i="4"/>
  <c r="D8" i="7"/>
  <c r="P8" i="7" s="1"/>
  <c r="C9" i="7" s="1"/>
  <c r="E8" i="7"/>
  <c r="D8" i="5"/>
  <c r="P8" i="5" s="1"/>
  <c r="E8" i="3"/>
  <c r="H4" i="6" l="1"/>
  <c r="C8" i="6" s="1"/>
  <c r="D8" i="6" s="1"/>
  <c r="P8" i="6" s="1"/>
  <c r="H4" i="5"/>
  <c r="C8" i="5" s="1"/>
  <c r="F8" i="6"/>
  <c r="F8" i="7"/>
  <c r="Q8" i="7" s="1"/>
  <c r="Q9" i="7" s="1"/>
  <c r="Q10" i="7" s="1"/>
  <c r="Q11" i="7" s="1"/>
  <c r="Q12" i="7" s="1"/>
  <c r="Q13" i="7" s="1"/>
  <c r="Q14" i="7" s="1"/>
  <c r="Q15" i="7" s="1"/>
  <c r="Q16" i="7" s="1"/>
  <c r="Q17" i="7" s="1"/>
  <c r="Q18" i="7" s="1"/>
  <c r="Q19" i="7" s="1"/>
  <c r="Q20" i="7" s="1"/>
  <c r="Q21" i="7" s="1"/>
  <c r="Q22" i="7" s="1"/>
  <c r="Q23" i="7" s="1"/>
  <c r="Q24" i="7" s="1"/>
  <c r="Q25" i="7" s="1"/>
  <c r="Q26" i="7" s="1"/>
  <c r="Q27" i="7" s="1"/>
  <c r="Q28" i="7" s="1"/>
  <c r="Q29" i="7" s="1"/>
  <c r="Q30" i="7" s="1"/>
  <c r="Q31" i="7" s="1"/>
  <c r="Q32" i="7" s="1"/>
  <c r="Q33" i="7" s="1"/>
  <c r="Q34" i="7" s="1"/>
  <c r="Q35" i="7" s="1"/>
  <c r="Q36" i="7" s="1"/>
  <c r="Q37" i="7" s="1"/>
  <c r="Q38" i="7" s="1"/>
  <c r="Q39" i="7" s="1"/>
  <c r="Q40" i="7" s="1"/>
  <c r="Q41" i="7" s="1"/>
  <c r="Q42" i="7" s="1"/>
  <c r="Q43" i="7" s="1"/>
  <c r="Q44" i="7" s="1"/>
  <c r="Q45" i="7" s="1"/>
  <c r="Q46" i="7" s="1"/>
  <c r="Q47" i="7" s="1"/>
  <c r="Q48" i="7" s="1"/>
  <c r="Q49" i="7" s="1"/>
  <c r="Q50" i="7" s="1"/>
  <c r="Q51" i="7" s="1"/>
  <c r="Q52" i="7" s="1"/>
  <c r="Q53" i="7" s="1"/>
  <c r="Q54" i="7" s="1"/>
  <c r="Q55" i="7" s="1"/>
  <c r="Q56" i="7" s="1"/>
  <c r="Q57" i="7" s="1"/>
  <c r="Q58" i="7" s="1"/>
  <c r="Q59" i="7" s="1"/>
  <c r="Q60" i="7" s="1"/>
  <c r="Q61" i="7" s="1"/>
  <c r="Q62" i="7" s="1"/>
  <c r="Q63" i="7" s="1"/>
  <c r="Q64" i="7" s="1"/>
  <c r="Q65" i="7" s="1"/>
  <c r="Q66" i="7" s="1"/>
  <c r="Q67" i="7" s="1"/>
  <c r="Q68" i="7" s="1"/>
  <c r="Q69" i="7" s="1"/>
  <c r="Q70" i="7" s="1"/>
  <c r="Q71" i="7" s="1"/>
  <c r="Q72" i="7" s="1"/>
  <c r="Q73" i="7" s="1"/>
  <c r="Q74" i="7" s="1"/>
  <c r="Q75" i="7" s="1"/>
  <c r="Q76" i="7" s="1"/>
  <c r="Q77" i="7" s="1"/>
  <c r="Q78" i="7" s="1"/>
  <c r="Q79" i="7" s="1"/>
  <c r="Q80" i="7" s="1"/>
  <c r="Q81" i="7" s="1"/>
  <c r="Q82" i="7" s="1"/>
  <c r="Q83" i="7" s="1"/>
  <c r="Q84" i="7" s="1"/>
  <c r="Q85" i="7" s="1"/>
  <c r="Q86" i="7" s="1"/>
  <c r="T8" i="7"/>
  <c r="P9" i="7"/>
  <c r="C10" i="7" s="1"/>
  <c r="C8" i="3"/>
  <c r="D8" i="3" s="1"/>
  <c r="P8" i="3" s="1"/>
  <c r="C9" i="3" s="1"/>
  <c r="E9" i="3" s="1"/>
  <c r="O9" i="3" s="1"/>
  <c r="F8" i="3"/>
  <c r="O8" i="3" s="1"/>
  <c r="O8" i="7"/>
  <c r="R8" i="7" s="1"/>
  <c r="H8" i="6"/>
  <c r="Q8" i="6" s="1"/>
  <c r="Q9" i="6" s="1"/>
  <c r="Q10" i="6" s="1"/>
  <c r="Q11" i="6" s="1"/>
  <c r="Q12" i="6" s="1"/>
  <c r="Q13" i="6" s="1"/>
  <c r="Q14" i="6" s="1"/>
  <c r="Q15" i="6" s="1"/>
  <c r="Q16" i="6" s="1"/>
  <c r="Q17" i="6" s="1"/>
  <c r="Q18" i="6" s="1"/>
  <c r="Q19" i="6" s="1"/>
  <c r="Q20" i="6" s="1"/>
  <c r="Q21" i="6" s="1"/>
  <c r="Q22" i="6" s="1"/>
  <c r="Q23" i="6" s="1"/>
  <c r="Q24" i="6" s="1"/>
  <c r="Q25" i="6" s="1"/>
  <c r="Q26" i="6" s="1"/>
  <c r="Q27" i="6" s="1"/>
  <c r="Q28" i="6" s="1"/>
  <c r="Q29" i="6" s="1"/>
  <c r="Q30" i="6" s="1"/>
  <c r="Q31" i="6" s="1"/>
  <c r="Q32" i="6" s="1"/>
  <c r="Q33" i="6" s="1"/>
  <c r="Q34" i="6" s="1"/>
  <c r="Q35" i="6" s="1"/>
  <c r="Q36" i="6" s="1"/>
  <c r="Q37" i="6" s="1"/>
  <c r="Q38" i="6" s="1"/>
  <c r="Q39" i="6" s="1"/>
  <c r="Q40" i="6" s="1"/>
  <c r="Q41" i="6" s="1"/>
  <c r="Q42" i="6" s="1"/>
  <c r="Q43" i="6" s="1"/>
  <c r="Q44" i="6" s="1"/>
  <c r="Q45" i="6" s="1"/>
  <c r="Q46" i="6" s="1"/>
  <c r="Q47" i="6" s="1"/>
  <c r="Q48" i="6" s="1"/>
  <c r="Q49" i="6" s="1"/>
  <c r="Q50" i="6" s="1"/>
  <c r="Q51" i="6" s="1"/>
  <c r="Q52" i="6" s="1"/>
  <c r="Q53" i="6" s="1"/>
  <c r="Q54" i="6" s="1"/>
  <c r="Q55" i="6" s="1"/>
  <c r="Q56" i="6" s="1"/>
  <c r="Q57" i="6" s="1"/>
  <c r="Q58" i="6" s="1"/>
  <c r="Q59" i="6" s="1"/>
  <c r="Q60" i="6" s="1"/>
  <c r="Q61" i="6" s="1"/>
  <c r="Q62" i="6" s="1"/>
  <c r="Q63" i="6" s="1"/>
  <c r="Q64" i="6" s="1"/>
  <c r="Q65" i="6" s="1"/>
  <c r="Q66" i="6" s="1"/>
  <c r="Q67" i="6" s="1"/>
  <c r="Q68" i="6" s="1"/>
  <c r="Q69" i="6" s="1"/>
  <c r="Q70" i="6" s="1"/>
  <c r="Q71" i="6" s="1"/>
  <c r="Q72" i="6" s="1"/>
  <c r="Q73" i="6" s="1"/>
  <c r="Q74" i="6" s="1"/>
  <c r="Q75" i="6" s="1"/>
  <c r="Q76" i="6" s="1"/>
  <c r="Q77" i="6" s="1"/>
  <c r="Q78" i="6" s="1"/>
  <c r="Q79" i="6" s="1"/>
  <c r="Q80" i="6" s="1"/>
  <c r="Q81" i="6" s="1"/>
  <c r="Q82" i="6" s="1"/>
  <c r="Q83" i="6" s="1"/>
  <c r="Q84" i="6" s="1"/>
  <c r="Q85" i="6" s="1"/>
  <c r="Q86" i="6" s="1"/>
  <c r="O8" i="6"/>
  <c r="O8" i="5"/>
  <c r="R8" i="5" s="1"/>
  <c r="H8" i="3"/>
  <c r="Q8" i="3" s="1"/>
  <c r="H9" i="7"/>
  <c r="E9" i="7"/>
  <c r="G9" i="7" s="1"/>
  <c r="O9" i="7"/>
  <c r="F10" i="7" s="1"/>
  <c r="T8" i="6"/>
  <c r="P9" i="6"/>
  <c r="C9" i="6"/>
  <c r="P9" i="5"/>
  <c r="C9" i="5"/>
  <c r="T8" i="5"/>
  <c r="F8" i="5" l="1"/>
  <c r="H8" i="5" s="1"/>
  <c r="Q8" i="5" s="1"/>
  <c r="Q9" i="5" s="1"/>
  <c r="Q10" i="5" s="1"/>
  <c r="Q11" i="5" s="1"/>
  <c r="Q12" i="5" s="1"/>
  <c r="Q13" i="5" s="1"/>
  <c r="Q14" i="5" s="1"/>
  <c r="Q15" i="5" s="1"/>
  <c r="Q16" i="5" s="1"/>
  <c r="Q17" i="5" s="1"/>
  <c r="Q18" i="5" s="1"/>
  <c r="Q19" i="5" s="1"/>
  <c r="Q20" i="5" s="1"/>
  <c r="Q21" i="5" s="1"/>
  <c r="Q22" i="5" s="1"/>
  <c r="Q23" i="5" s="1"/>
  <c r="Q24" i="5" s="1"/>
  <c r="Q25" i="5" s="1"/>
  <c r="Q26" i="5" s="1"/>
  <c r="Q27" i="5" s="1"/>
  <c r="Q28" i="5" s="1"/>
  <c r="Q29" i="5" s="1"/>
  <c r="Q30" i="5" s="1"/>
  <c r="Q31" i="5" s="1"/>
  <c r="Q32" i="5" s="1"/>
  <c r="Q33" i="5" s="1"/>
  <c r="Q34" i="5" s="1"/>
  <c r="Q35" i="5" s="1"/>
  <c r="Q36" i="5" s="1"/>
  <c r="Q37" i="5" s="1"/>
  <c r="Q38" i="5" s="1"/>
  <c r="Q39" i="5" s="1"/>
  <c r="Q40" i="5" s="1"/>
  <c r="Q41" i="5" s="1"/>
  <c r="Q42" i="5" s="1"/>
  <c r="Q43" i="5" s="1"/>
  <c r="Q44" i="5" s="1"/>
  <c r="Q45" i="5" s="1"/>
  <c r="Q46" i="5" s="1"/>
  <c r="Q47" i="5" s="1"/>
  <c r="Q48" i="5" s="1"/>
  <c r="Q49" i="5" s="1"/>
  <c r="Q50" i="5" s="1"/>
  <c r="Q51" i="5" s="1"/>
  <c r="Q52" i="5" s="1"/>
  <c r="Q53" i="5" s="1"/>
  <c r="Q54" i="5" s="1"/>
  <c r="Q55" i="5" s="1"/>
  <c r="Q56" i="5" s="1"/>
  <c r="Q57" i="5" s="1"/>
  <c r="Q58" i="5" s="1"/>
  <c r="Q59" i="5" s="1"/>
  <c r="Q60" i="5" s="1"/>
  <c r="Q61" i="5" s="1"/>
  <c r="Q62" i="5" s="1"/>
  <c r="Q63" i="5" s="1"/>
  <c r="Q64" i="5" s="1"/>
  <c r="Q65" i="5" s="1"/>
  <c r="Q66" i="5" s="1"/>
  <c r="Q67" i="5" s="1"/>
  <c r="Q68" i="5" s="1"/>
  <c r="Q69" i="5" s="1"/>
  <c r="Q70" i="5" s="1"/>
  <c r="Q71" i="5" s="1"/>
  <c r="Q72" i="5" s="1"/>
  <c r="Q73" i="5" s="1"/>
  <c r="Q74" i="5" s="1"/>
  <c r="Q75" i="5" s="1"/>
  <c r="Q76" i="5" s="1"/>
  <c r="Q77" i="5" s="1"/>
  <c r="Q78" i="5" s="1"/>
  <c r="Q79" i="5" s="1"/>
  <c r="Q80" i="5" s="1"/>
  <c r="Q81" i="5" s="1"/>
  <c r="Q82" i="5" s="1"/>
  <c r="Q83" i="5" s="1"/>
  <c r="Q84" i="5" s="1"/>
  <c r="Q85" i="5" s="1"/>
  <c r="Q86" i="5" s="1"/>
  <c r="R9" i="7"/>
  <c r="F9" i="7"/>
  <c r="D9" i="7" s="1"/>
  <c r="T9" i="7"/>
  <c r="P10" i="7"/>
  <c r="P11" i="7" s="1"/>
  <c r="R8" i="3"/>
  <c r="T8" i="3"/>
  <c r="O10" i="7"/>
  <c r="F11" i="7" s="1"/>
  <c r="H10" i="7"/>
  <c r="E10" i="7"/>
  <c r="G10" i="7" s="1"/>
  <c r="R10" i="7"/>
  <c r="O9" i="6"/>
  <c r="H9" i="6"/>
  <c r="E9" i="6"/>
  <c r="G9" i="6" s="1"/>
  <c r="C10" i="6"/>
  <c r="T9" i="6"/>
  <c r="P10" i="6"/>
  <c r="R8" i="6"/>
  <c r="O9" i="5"/>
  <c r="H9" i="5"/>
  <c r="E9" i="5"/>
  <c r="G9" i="5" s="1"/>
  <c r="T9" i="5"/>
  <c r="P10" i="5"/>
  <c r="C10" i="5"/>
  <c r="G9" i="3"/>
  <c r="Q9" i="3"/>
  <c r="H9" i="3"/>
  <c r="R9" i="3" s="1"/>
  <c r="F9" i="3"/>
  <c r="D9" i="3" s="1"/>
  <c r="P9" i="3" s="1"/>
  <c r="F9" i="5" l="1"/>
  <c r="D9" i="5" s="1"/>
  <c r="R9" i="6"/>
  <c r="R9" i="5"/>
  <c r="F9" i="6"/>
  <c r="D9" i="6" s="1"/>
  <c r="F10" i="5"/>
  <c r="F10" i="6"/>
  <c r="T10" i="7"/>
  <c r="C11" i="7"/>
  <c r="H11" i="7" s="1"/>
  <c r="C12" i="7"/>
  <c r="T11" i="7"/>
  <c r="P12" i="7"/>
  <c r="C11" i="6"/>
  <c r="T10" i="6"/>
  <c r="P11" i="6"/>
  <c r="H10" i="6"/>
  <c r="E10" i="6"/>
  <c r="G10" i="6" s="1"/>
  <c r="R10" i="6"/>
  <c r="O10" i="6"/>
  <c r="F11" i="6" s="1"/>
  <c r="O10" i="5"/>
  <c r="F11" i="5" s="1"/>
  <c r="H10" i="5"/>
  <c r="E10" i="5"/>
  <c r="G10" i="5" s="1"/>
  <c r="R10" i="5"/>
  <c r="T10" i="5"/>
  <c r="P11" i="5"/>
  <c r="C11" i="5"/>
  <c r="T9" i="3"/>
  <c r="C10" i="3"/>
  <c r="O11" i="7" l="1"/>
  <c r="F12" i="7" s="1"/>
  <c r="R11" i="7"/>
  <c r="E11" i="7"/>
  <c r="G11" i="7" s="1"/>
  <c r="P13" i="7"/>
  <c r="C13" i="7"/>
  <c r="T12" i="7"/>
  <c r="E12" i="7"/>
  <c r="G12" i="7" s="1"/>
  <c r="R12" i="7"/>
  <c r="O12" i="7"/>
  <c r="F13" i="7" s="1"/>
  <c r="H12" i="7"/>
  <c r="C12" i="6"/>
  <c r="T11" i="6"/>
  <c r="P12" i="6"/>
  <c r="R11" i="6"/>
  <c r="E11" i="6"/>
  <c r="G11" i="6" s="1"/>
  <c r="O11" i="6"/>
  <c r="F12" i="6" s="1"/>
  <c r="H11" i="6"/>
  <c r="C12" i="5"/>
  <c r="T11" i="5"/>
  <c r="P12" i="5"/>
  <c r="O11" i="5"/>
  <c r="F12" i="5" s="1"/>
  <c r="H11" i="5"/>
  <c r="E11" i="5"/>
  <c r="G11" i="5" s="1"/>
  <c r="R11" i="5"/>
  <c r="E10" i="3"/>
  <c r="F10" i="3" s="1"/>
  <c r="D10" i="3" s="1"/>
  <c r="R13" i="7" l="1"/>
  <c r="O13" i="7"/>
  <c r="F14" i="7" s="1"/>
  <c r="H13" i="7"/>
  <c r="E13" i="7"/>
  <c r="G13" i="7" s="1"/>
  <c r="C14" i="7"/>
  <c r="T13" i="7"/>
  <c r="P14" i="7"/>
  <c r="E12" i="6"/>
  <c r="G12" i="6" s="1"/>
  <c r="R12" i="6"/>
  <c r="O12" i="6"/>
  <c r="F13" i="6" s="1"/>
  <c r="H12" i="6"/>
  <c r="P13" i="6"/>
  <c r="C13" i="6"/>
  <c r="T12" i="6"/>
  <c r="C13" i="5"/>
  <c r="T12" i="5"/>
  <c r="P13" i="5"/>
  <c r="E12" i="5"/>
  <c r="G12" i="5" s="1"/>
  <c r="O12" i="5"/>
  <c r="F13" i="5" s="1"/>
  <c r="R12" i="5"/>
  <c r="H12" i="5"/>
  <c r="Q10" i="3"/>
  <c r="P10" i="3"/>
  <c r="H10" i="3"/>
  <c r="G10" i="3"/>
  <c r="O10" i="3"/>
  <c r="P15" i="7" l="1"/>
  <c r="C15" i="7"/>
  <c r="T14" i="7"/>
  <c r="E14" i="7"/>
  <c r="G14" i="7" s="1"/>
  <c r="O14" i="7"/>
  <c r="F15" i="7" s="1"/>
  <c r="H14" i="7"/>
  <c r="R14" i="7"/>
  <c r="C14" i="6"/>
  <c r="T13" i="6"/>
  <c r="P14" i="6"/>
  <c r="R13" i="6"/>
  <c r="O13" i="6"/>
  <c r="F14" i="6" s="1"/>
  <c r="H13" i="6"/>
  <c r="E13" i="6"/>
  <c r="G13" i="6" s="1"/>
  <c r="C14" i="5"/>
  <c r="T13" i="5"/>
  <c r="P14" i="5"/>
  <c r="R13" i="5"/>
  <c r="E13" i="5"/>
  <c r="G13" i="5" s="1"/>
  <c r="O13" i="5"/>
  <c r="F14" i="5" s="1"/>
  <c r="H13" i="5"/>
  <c r="R10" i="3"/>
  <c r="C11" i="3"/>
  <c r="T10" i="3"/>
  <c r="R15" i="7" l="1"/>
  <c r="O15" i="7"/>
  <c r="F16" i="7" s="1"/>
  <c r="H15" i="7"/>
  <c r="E15" i="7"/>
  <c r="G15" i="7" s="1"/>
  <c r="C16" i="7"/>
  <c r="T15" i="7"/>
  <c r="P16" i="7"/>
  <c r="P15" i="6"/>
  <c r="C15" i="6"/>
  <c r="T14" i="6"/>
  <c r="E14" i="6"/>
  <c r="G14" i="6" s="1"/>
  <c r="O14" i="6"/>
  <c r="F15" i="6" s="1"/>
  <c r="H14" i="6"/>
  <c r="R14" i="6"/>
  <c r="P15" i="5"/>
  <c r="C15" i="5"/>
  <c r="T14" i="5"/>
  <c r="E14" i="5"/>
  <c r="G14" i="5" s="1"/>
  <c r="R14" i="5"/>
  <c r="H14" i="5"/>
  <c r="O14" i="5"/>
  <c r="F15" i="5" s="1"/>
  <c r="E11" i="3"/>
  <c r="O11" i="3" s="1"/>
  <c r="R16" i="7" l="1"/>
  <c r="O16" i="7"/>
  <c r="F17" i="7" s="1"/>
  <c r="E16" i="7"/>
  <c r="G16" i="7" s="1"/>
  <c r="H16" i="7"/>
  <c r="P17" i="7"/>
  <c r="T16" i="7"/>
  <c r="C17" i="7"/>
  <c r="R15" i="6"/>
  <c r="H15" i="6"/>
  <c r="O15" i="6"/>
  <c r="F16" i="6" s="1"/>
  <c r="E15" i="6"/>
  <c r="G15" i="6" s="1"/>
  <c r="T15" i="6"/>
  <c r="P16" i="6"/>
  <c r="C16" i="6"/>
  <c r="R15" i="5"/>
  <c r="O15" i="5"/>
  <c r="F16" i="5" s="1"/>
  <c r="H15" i="5"/>
  <c r="E15" i="5"/>
  <c r="G15" i="5" s="1"/>
  <c r="C16" i="5"/>
  <c r="T15" i="5"/>
  <c r="P16" i="5"/>
  <c r="F11" i="3"/>
  <c r="D11" i="3" s="1"/>
  <c r="P11" i="3" s="1"/>
  <c r="H11" i="3"/>
  <c r="R11" i="3" s="1"/>
  <c r="G11" i="3"/>
  <c r="Q11" i="3"/>
  <c r="R17" i="7" l="1"/>
  <c r="H17" i="7"/>
  <c r="O17" i="7"/>
  <c r="F18" i="7" s="1"/>
  <c r="E17" i="7"/>
  <c r="G17" i="7" s="1"/>
  <c r="P18" i="7"/>
  <c r="C18" i="7"/>
  <c r="T17" i="7"/>
  <c r="O16" i="6"/>
  <c r="F17" i="6" s="1"/>
  <c r="H16" i="6"/>
  <c r="E16" i="6"/>
  <c r="G16" i="6" s="1"/>
  <c r="R16" i="6"/>
  <c r="P17" i="6"/>
  <c r="C17" i="6"/>
  <c r="T16" i="6"/>
  <c r="P17" i="5"/>
  <c r="C17" i="5"/>
  <c r="T16" i="5"/>
  <c r="R16" i="5"/>
  <c r="O16" i="5"/>
  <c r="F17" i="5" s="1"/>
  <c r="H16" i="5"/>
  <c r="E16" i="5"/>
  <c r="G16" i="5" s="1"/>
  <c r="C12" i="3"/>
  <c r="T11" i="3"/>
  <c r="R18" i="7" l="1"/>
  <c r="O18" i="7"/>
  <c r="F19" i="7" s="1"/>
  <c r="H18" i="7"/>
  <c r="E18" i="7"/>
  <c r="G18" i="7" s="1"/>
  <c r="P19" i="7"/>
  <c r="C19" i="7"/>
  <c r="T18" i="7"/>
  <c r="E17" i="6"/>
  <c r="G17" i="6" s="1"/>
  <c r="O17" i="6"/>
  <c r="F18" i="6" s="1"/>
  <c r="H17" i="6"/>
  <c r="R17" i="6"/>
  <c r="P18" i="6"/>
  <c r="C18" i="6"/>
  <c r="T17" i="6"/>
  <c r="R17" i="5"/>
  <c r="O17" i="5"/>
  <c r="F18" i="5" s="1"/>
  <c r="H17" i="5"/>
  <c r="E17" i="5"/>
  <c r="G17" i="5" s="1"/>
  <c r="C18" i="5"/>
  <c r="T17" i="5"/>
  <c r="P18" i="5"/>
  <c r="E12" i="3"/>
  <c r="H12" i="3" s="1"/>
  <c r="O12" i="3" l="1"/>
  <c r="G12" i="3"/>
  <c r="Q12" i="3"/>
  <c r="H19" i="7"/>
  <c r="O19" i="7"/>
  <c r="F20" i="7" s="1"/>
  <c r="E19" i="7"/>
  <c r="G19" i="7" s="1"/>
  <c r="R19" i="7"/>
  <c r="C20" i="7"/>
  <c r="T19" i="7"/>
  <c r="P20" i="7"/>
  <c r="H18" i="6"/>
  <c r="R18" i="6"/>
  <c r="O18" i="6"/>
  <c r="F19" i="6" s="1"/>
  <c r="E18" i="6"/>
  <c r="G18" i="6" s="1"/>
  <c r="C19" i="6"/>
  <c r="P19" i="6"/>
  <c r="T18" i="6"/>
  <c r="P19" i="5"/>
  <c r="C19" i="5"/>
  <c r="T18" i="5"/>
  <c r="E18" i="5"/>
  <c r="G18" i="5" s="1"/>
  <c r="H18" i="5"/>
  <c r="O18" i="5"/>
  <c r="F19" i="5" s="1"/>
  <c r="R18" i="5"/>
  <c r="F12" i="3"/>
  <c r="D12" i="3" s="1"/>
  <c r="P12" i="3" s="1"/>
  <c r="R12" i="3"/>
  <c r="T12" i="3" l="1"/>
  <c r="C13" i="3"/>
  <c r="E13" i="3" s="1"/>
  <c r="O13" i="3" s="1"/>
  <c r="C21" i="7"/>
  <c r="T20" i="7"/>
  <c r="P21" i="7"/>
  <c r="E20" i="7"/>
  <c r="G20" i="7" s="1"/>
  <c r="R20" i="7"/>
  <c r="H20" i="7"/>
  <c r="O20" i="7"/>
  <c r="F21" i="7" s="1"/>
  <c r="P20" i="6"/>
  <c r="C20" i="6"/>
  <c r="T19" i="6"/>
  <c r="O19" i="6"/>
  <c r="F20" i="6" s="1"/>
  <c r="H19" i="6"/>
  <c r="E19" i="6"/>
  <c r="G19" i="6" s="1"/>
  <c r="R19" i="6"/>
  <c r="O19" i="5"/>
  <c r="F20" i="5" s="1"/>
  <c r="H19" i="5"/>
  <c r="E19" i="5"/>
  <c r="G19" i="5" s="1"/>
  <c r="R19" i="5"/>
  <c r="P20" i="5"/>
  <c r="C20" i="5"/>
  <c r="T19" i="5"/>
  <c r="Q13" i="3"/>
  <c r="Q14" i="3" s="1"/>
  <c r="Q15" i="3" s="1"/>
  <c r="Q16" i="3" s="1"/>
  <c r="Q17" i="3" s="1"/>
  <c r="Q18" i="3" s="1"/>
  <c r="Q19" i="3" s="1"/>
  <c r="Q20" i="3" s="1"/>
  <c r="Q21" i="3" s="1"/>
  <c r="Q22" i="3" s="1"/>
  <c r="Q23" i="3" s="1"/>
  <c r="Q24" i="3" s="1"/>
  <c r="Q25" i="3" s="1"/>
  <c r="Q26" i="3" s="1"/>
  <c r="Q27" i="3" s="1"/>
  <c r="Q28" i="3" s="1"/>
  <c r="Q29" i="3" s="1"/>
  <c r="Q30" i="3" s="1"/>
  <c r="Q31" i="3" s="1"/>
  <c r="Q32" i="3" s="1"/>
  <c r="Q33" i="3" s="1"/>
  <c r="Q34" i="3" s="1"/>
  <c r="Q35" i="3" s="1"/>
  <c r="Q36" i="3" s="1"/>
  <c r="Q37" i="3" s="1"/>
  <c r="Q38" i="3" s="1"/>
  <c r="Q39" i="3" s="1"/>
  <c r="Q40" i="3" s="1"/>
  <c r="Q41" i="3" s="1"/>
  <c r="Q42" i="3" s="1"/>
  <c r="Q43" i="3" s="1"/>
  <c r="Q44" i="3" s="1"/>
  <c r="Q45" i="3" s="1"/>
  <c r="Q46" i="3" s="1"/>
  <c r="Q47" i="3" s="1"/>
  <c r="Q48" i="3" s="1"/>
  <c r="Q49" i="3" s="1"/>
  <c r="Q50" i="3" s="1"/>
  <c r="Q51" i="3" s="1"/>
  <c r="Q52" i="3" s="1"/>
  <c r="Q53" i="3" s="1"/>
  <c r="Q54" i="3" s="1"/>
  <c r="Q55" i="3" s="1"/>
  <c r="Q56" i="3" s="1"/>
  <c r="Q57" i="3" s="1"/>
  <c r="Q58" i="3" s="1"/>
  <c r="Q59" i="3" s="1"/>
  <c r="Q60" i="3" s="1"/>
  <c r="Q61" i="3" s="1"/>
  <c r="Q62" i="3" s="1"/>
  <c r="Q63" i="3" s="1"/>
  <c r="Q64" i="3" s="1"/>
  <c r="Q65" i="3" s="1"/>
  <c r="Q66" i="3" s="1"/>
  <c r="Q67" i="3" s="1"/>
  <c r="Q68" i="3" s="1"/>
  <c r="Q69" i="3" s="1"/>
  <c r="Q70" i="3" s="1"/>
  <c r="Q71" i="3" s="1"/>
  <c r="Q72" i="3" s="1"/>
  <c r="Q73" i="3" s="1"/>
  <c r="Q74" i="3" s="1"/>
  <c r="Q75" i="3" s="1"/>
  <c r="Q76" i="3" s="1"/>
  <c r="Q77" i="3" s="1"/>
  <c r="Q78" i="3" s="1"/>
  <c r="Q79" i="3" s="1"/>
  <c r="Q80" i="3" s="1"/>
  <c r="Q81" i="3" s="1"/>
  <c r="Q82" i="3" s="1"/>
  <c r="Q83" i="3" s="1"/>
  <c r="Q84" i="3" s="1"/>
  <c r="Q85" i="3" s="1"/>
  <c r="Q86" i="3" s="1"/>
  <c r="H13" i="3"/>
  <c r="R13" i="3" s="1"/>
  <c r="F13" i="3"/>
  <c r="D13" i="3" s="1"/>
  <c r="P13" i="3" s="1"/>
  <c r="G13" i="3" l="1"/>
  <c r="C22" i="7"/>
  <c r="T21" i="7"/>
  <c r="P22" i="7"/>
  <c r="H21" i="7"/>
  <c r="R21" i="7"/>
  <c r="E21" i="7"/>
  <c r="G21" i="7" s="1"/>
  <c r="O21" i="7"/>
  <c r="F22" i="7" s="1"/>
  <c r="R20" i="6"/>
  <c r="E20" i="6"/>
  <c r="G20" i="6" s="1"/>
  <c r="O20" i="6"/>
  <c r="F21" i="6" s="1"/>
  <c r="H20" i="6"/>
  <c r="C21" i="6"/>
  <c r="T20" i="6"/>
  <c r="P21" i="6"/>
  <c r="O20" i="5"/>
  <c r="F21" i="5" s="1"/>
  <c r="H20" i="5"/>
  <c r="E20" i="5"/>
  <c r="G20" i="5" s="1"/>
  <c r="R20" i="5"/>
  <c r="C21" i="5"/>
  <c r="P21" i="5"/>
  <c r="T20" i="5"/>
  <c r="C14" i="3"/>
  <c r="T13" i="3"/>
  <c r="P14" i="3"/>
  <c r="T22" i="7" l="1"/>
  <c r="C23" i="7"/>
  <c r="P23" i="7"/>
  <c r="R22" i="7"/>
  <c r="O22" i="7"/>
  <c r="F23" i="7" s="1"/>
  <c r="H22" i="7"/>
  <c r="E22" i="7"/>
  <c r="G22" i="7" s="1"/>
  <c r="E21" i="6"/>
  <c r="G21" i="6" s="1"/>
  <c r="R21" i="6"/>
  <c r="H21" i="6"/>
  <c r="O21" i="6"/>
  <c r="F22" i="6" s="1"/>
  <c r="P22" i="6"/>
  <c r="C22" i="6"/>
  <c r="T21" i="6"/>
  <c r="P22" i="5"/>
  <c r="C22" i="5"/>
  <c r="T21" i="5"/>
  <c r="H21" i="5"/>
  <c r="E21" i="5"/>
  <c r="G21" i="5" s="1"/>
  <c r="R21" i="5"/>
  <c r="O21" i="5"/>
  <c r="F22" i="5" s="1"/>
  <c r="T14" i="3"/>
  <c r="P15" i="3"/>
  <c r="C15" i="3"/>
  <c r="R14" i="3"/>
  <c r="H14" i="3"/>
  <c r="E14" i="3"/>
  <c r="G14" i="3" s="1"/>
  <c r="O14" i="3"/>
  <c r="F15" i="3" s="1"/>
  <c r="F14" i="3"/>
  <c r="P24" i="7" l="1"/>
  <c r="C24" i="7"/>
  <c r="T23" i="7"/>
  <c r="E23" i="7"/>
  <c r="G23" i="7" s="1"/>
  <c r="H23" i="7"/>
  <c r="R23" i="7"/>
  <c r="O23" i="7"/>
  <c r="F24" i="7" s="1"/>
  <c r="R22" i="6"/>
  <c r="O22" i="6"/>
  <c r="F23" i="6" s="1"/>
  <c r="H22" i="6"/>
  <c r="E22" i="6"/>
  <c r="G22" i="6" s="1"/>
  <c r="C23" i="6"/>
  <c r="T22" i="6"/>
  <c r="P23" i="6"/>
  <c r="R22" i="5"/>
  <c r="H22" i="5"/>
  <c r="O22" i="5"/>
  <c r="F23" i="5" s="1"/>
  <c r="E22" i="5"/>
  <c r="G22" i="5" s="1"/>
  <c r="C23" i="5"/>
  <c r="T22" i="5"/>
  <c r="P23" i="5"/>
  <c r="E15" i="3"/>
  <c r="G15" i="3" s="1"/>
  <c r="R15" i="3"/>
  <c r="O15" i="3"/>
  <c r="F16" i="3" s="1"/>
  <c r="H15" i="3"/>
  <c r="C16" i="3"/>
  <c r="T15" i="3"/>
  <c r="P16" i="3"/>
  <c r="O24" i="7" l="1"/>
  <c r="F25" i="7" s="1"/>
  <c r="E24" i="7"/>
  <c r="G24" i="7" s="1"/>
  <c r="H24" i="7"/>
  <c r="R24" i="7"/>
  <c r="T24" i="7"/>
  <c r="C25" i="7"/>
  <c r="P25" i="7"/>
  <c r="P24" i="6"/>
  <c r="C24" i="6"/>
  <c r="T23" i="6"/>
  <c r="E23" i="6"/>
  <c r="G23" i="6" s="1"/>
  <c r="R23" i="6"/>
  <c r="O23" i="6"/>
  <c r="F24" i="6" s="1"/>
  <c r="H23" i="6"/>
  <c r="E23" i="5"/>
  <c r="G23" i="5" s="1"/>
  <c r="H23" i="5"/>
  <c r="O23" i="5"/>
  <c r="F24" i="5" s="1"/>
  <c r="R23" i="5"/>
  <c r="P24" i="5"/>
  <c r="C24" i="5"/>
  <c r="T23" i="5"/>
  <c r="T16" i="3"/>
  <c r="C17" i="3"/>
  <c r="P17" i="3"/>
  <c r="R16" i="3"/>
  <c r="H16" i="3"/>
  <c r="E16" i="3"/>
  <c r="G16" i="3" s="1"/>
  <c r="O16" i="3"/>
  <c r="F17" i="3" s="1"/>
  <c r="R25" i="7" l="1"/>
  <c r="O25" i="7"/>
  <c r="F26" i="7" s="1"/>
  <c r="H25" i="7"/>
  <c r="E25" i="7"/>
  <c r="G25" i="7" s="1"/>
  <c r="P26" i="7"/>
  <c r="C26" i="7"/>
  <c r="T25" i="7"/>
  <c r="R24" i="6"/>
  <c r="O24" i="6"/>
  <c r="F25" i="6" s="1"/>
  <c r="H24" i="6"/>
  <c r="E24" i="6"/>
  <c r="G24" i="6" s="1"/>
  <c r="C25" i="6"/>
  <c r="T24" i="6"/>
  <c r="P25" i="6"/>
  <c r="C25" i="5"/>
  <c r="T24" i="5"/>
  <c r="P25" i="5"/>
  <c r="R24" i="5"/>
  <c r="O24" i="5"/>
  <c r="F25" i="5" s="1"/>
  <c r="E24" i="5"/>
  <c r="G24" i="5" s="1"/>
  <c r="H24" i="5"/>
  <c r="O17" i="3"/>
  <c r="F18" i="3" s="1"/>
  <c r="H17" i="3"/>
  <c r="E17" i="3"/>
  <c r="G17" i="3" s="1"/>
  <c r="R17" i="3"/>
  <c r="C18" i="3"/>
  <c r="T17" i="3"/>
  <c r="P18" i="3"/>
  <c r="R26" i="7" l="1"/>
  <c r="O26" i="7"/>
  <c r="F27" i="7" s="1"/>
  <c r="H26" i="7"/>
  <c r="E26" i="7"/>
  <c r="G26" i="7" s="1"/>
  <c r="T26" i="7"/>
  <c r="C27" i="7"/>
  <c r="P27" i="7"/>
  <c r="P26" i="6"/>
  <c r="C26" i="6"/>
  <c r="T25" i="6"/>
  <c r="O25" i="6"/>
  <c r="F26" i="6" s="1"/>
  <c r="H25" i="6"/>
  <c r="E25" i="6"/>
  <c r="G25" i="6" s="1"/>
  <c r="R25" i="6"/>
  <c r="P26" i="5"/>
  <c r="C26" i="5"/>
  <c r="T25" i="5"/>
  <c r="E25" i="5"/>
  <c r="G25" i="5" s="1"/>
  <c r="O25" i="5"/>
  <c r="F26" i="5" s="1"/>
  <c r="H25" i="5"/>
  <c r="R25" i="5"/>
  <c r="T18" i="3"/>
  <c r="P19" i="3"/>
  <c r="C19" i="3"/>
  <c r="R18" i="3"/>
  <c r="H18" i="3"/>
  <c r="E18" i="3"/>
  <c r="G18" i="3" s="1"/>
  <c r="O18" i="3"/>
  <c r="F19" i="3" s="1"/>
  <c r="P28" i="7" l="1"/>
  <c r="T27" i="7"/>
  <c r="C28" i="7"/>
  <c r="R27" i="7"/>
  <c r="O27" i="7"/>
  <c r="F28" i="7" s="1"/>
  <c r="H27" i="7"/>
  <c r="E27" i="7"/>
  <c r="G27" i="7" s="1"/>
  <c r="R26" i="6"/>
  <c r="O26" i="6"/>
  <c r="F27" i="6" s="1"/>
  <c r="H26" i="6"/>
  <c r="E26" i="6"/>
  <c r="G26" i="6" s="1"/>
  <c r="T26" i="6"/>
  <c r="C27" i="6"/>
  <c r="P27" i="6"/>
  <c r="R26" i="5"/>
  <c r="O26" i="5"/>
  <c r="F27" i="5" s="1"/>
  <c r="H26" i="5"/>
  <c r="E26" i="5"/>
  <c r="G26" i="5" s="1"/>
  <c r="T26" i="5"/>
  <c r="P27" i="5"/>
  <c r="C27" i="5"/>
  <c r="C20" i="3"/>
  <c r="P20" i="3"/>
  <c r="T19" i="3"/>
  <c r="R19" i="3"/>
  <c r="E19" i="3"/>
  <c r="G19" i="3" s="1"/>
  <c r="O19" i="3"/>
  <c r="F20" i="3" s="1"/>
  <c r="H19" i="3"/>
  <c r="O28" i="7" l="1"/>
  <c r="F29" i="7" s="1"/>
  <c r="E28" i="7"/>
  <c r="G28" i="7" s="1"/>
  <c r="R28" i="7"/>
  <c r="H28" i="7"/>
  <c r="C29" i="7"/>
  <c r="T28" i="7"/>
  <c r="P29" i="7"/>
  <c r="P28" i="6"/>
  <c r="C28" i="6"/>
  <c r="T27" i="6"/>
  <c r="H27" i="6"/>
  <c r="E27" i="6"/>
  <c r="G27" i="6" s="1"/>
  <c r="R27" i="6"/>
  <c r="O27" i="6"/>
  <c r="F28" i="6" s="1"/>
  <c r="H27" i="5"/>
  <c r="R27" i="5"/>
  <c r="O27" i="5"/>
  <c r="F28" i="5" s="1"/>
  <c r="E27" i="5"/>
  <c r="G27" i="5" s="1"/>
  <c r="P28" i="5"/>
  <c r="C28" i="5"/>
  <c r="T27" i="5"/>
  <c r="T20" i="3"/>
  <c r="P21" i="3"/>
  <c r="C21" i="3"/>
  <c r="R20" i="3"/>
  <c r="H20" i="3"/>
  <c r="E20" i="3"/>
  <c r="G20" i="3" s="1"/>
  <c r="O20" i="3"/>
  <c r="F21" i="3" s="1"/>
  <c r="C30" i="7" l="1"/>
  <c r="T29" i="7"/>
  <c r="P30" i="7"/>
  <c r="H29" i="7"/>
  <c r="E29" i="7"/>
  <c r="G29" i="7" s="1"/>
  <c r="O29" i="7"/>
  <c r="F30" i="7" s="1"/>
  <c r="R29" i="7"/>
  <c r="O28" i="6"/>
  <c r="F29" i="6" s="1"/>
  <c r="H28" i="6"/>
  <c r="E28" i="6"/>
  <c r="G28" i="6" s="1"/>
  <c r="R28" i="6"/>
  <c r="P29" i="6"/>
  <c r="C29" i="6"/>
  <c r="T28" i="6"/>
  <c r="O28" i="5"/>
  <c r="F29" i="5" s="1"/>
  <c r="H28" i="5"/>
  <c r="R28" i="5"/>
  <c r="E28" i="5"/>
  <c r="G28" i="5" s="1"/>
  <c r="P29" i="5"/>
  <c r="T28" i="5"/>
  <c r="C29" i="5"/>
  <c r="H21" i="3"/>
  <c r="O21" i="3"/>
  <c r="F22" i="3" s="1"/>
  <c r="R21" i="3"/>
  <c r="E21" i="3"/>
  <c r="G21" i="3" s="1"/>
  <c r="C22" i="3"/>
  <c r="T21" i="3"/>
  <c r="P22" i="3"/>
  <c r="P31" i="7" l="1"/>
  <c r="C31" i="7"/>
  <c r="T30" i="7"/>
  <c r="O30" i="7"/>
  <c r="F31" i="7" s="1"/>
  <c r="H30" i="7"/>
  <c r="E30" i="7"/>
  <c r="G30" i="7" s="1"/>
  <c r="R30" i="7"/>
  <c r="C30" i="6"/>
  <c r="T29" i="6"/>
  <c r="P30" i="6"/>
  <c r="R29" i="6"/>
  <c r="O29" i="6"/>
  <c r="F30" i="6" s="1"/>
  <c r="H29" i="6"/>
  <c r="E29" i="6"/>
  <c r="G29" i="6" s="1"/>
  <c r="R29" i="5"/>
  <c r="O29" i="5"/>
  <c r="F30" i="5" s="1"/>
  <c r="H29" i="5"/>
  <c r="E29" i="5"/>
  <c r="G29" i="5" s="1"/>
  <c r="P30" i="5"/>
  <c r="T29" i="5"/>
  <c r="C30" i="5"/>
  <c r="R22" i="3"/>
  <c r="H22" i="3"/>
  <c r="E22" i="3"/>
  <c r="G22" i="3" s="1"/>
  <c r="O22" i="3"/>
  <c r="F23" i="3" s="1"/>
  <c r="T22" i="3"/>
  <c r="P23" i="3"/>
  <c r="C23" i="3"/>
  <c r="R31" i="7" l="1"/>
  <c r="O31" i="7"/>
  <c r="F32" i="7" s="1"/>
  <c r="H31" i="7"/>
  <c r="E31" i="7"/>
  <c r="G31" i="7" s="1"/>
  <c r="C32" i="7"/>
  <c r="T31" i="7"/>
  <c r="P32" i="7"/>
  <c r="P31" i="6"/>
  <c r="C31" i="6"/>
  <c r="T30" i="6"/>
  <c r="H30" i="6"/>
  <c r="E30" i="6"/>
  <c r="G30" i="6" s="1"/>
  <c r="R30" i="6"/>
  <c r="O30" i="6"/>
  <c r="F31" i="6" s="1"/>
  <c r="O30" i="5"/>
  <c r="F31" i="5" s="1"/>
  <c r="H30" i="5"/>
  <c r="E30" i="5"/>
  <c r="G30" i="5" s="1"/>
  <c r="R30" i="5"/>
  <c r="T30" i="5"/>
  <c r="C31" i="5"/>
  <c r="P31" i="5"/>
  <c r="O23" i="3"/>
  <c r="F24" i="3" s="1"/>
  <c r="H23" i="3"/>
  <c r="E23" i="3"/>
  <c r="G23" i="3" s="1"/>
  <c r="R23" i="3"/>
  <c r="C24" i="3"/>
  <c r="P24" i="3"/>
  <c r="T23" i="3"/>
  <c r="P33" i="7" l="1"/>
  <c r="T32" i="7"/>
  <c r="C33" i="7"/>
  <c r="E32" i="7"/>
  <c r="G32" i="7" s="1"/>
  <c r="O32" i="7"/>
  <c r="F33" i="7" s="1"/>
  <c r="H32" i="7"/>
  <c r="R32" i="7"/>
  <c r="R31" i="6"/>
  <c r="O31" i="6"/>
  <c r="F32" i="6" s="1"/>
  <c r="H31" i="6"/>
  <c r="E31" i="6"/>
  <c r="G31" i="6" s="1"/>
  <c r="C32" i="6"/>
  <c r="T31" i="6"/>
  <c r="P32" i="6"/>
  <c r="C32" i="5"/>
  <c r="T31" i="5"/>
  <c r="P32" i="5"/>
  <c r="R31" i="5"/>
  <c r="O31" i="5"/>
  <c r="F32" i="5" s="1"/>
  <c r="H31" i="5"/>
  <c r="E31" i="5"/>
  <c r="G31" i="5" s="1"/>
  <c r="T24" i="3"/>
  <c r="C25" i="3"/>
  <c r="P25" i="3"/>
  <c r="R24" i="3"/>
  <c r="H24" i="3"/>
  <c r="E24" i="3"/>
  <c r="G24" i="3" s="1"/>
  <c r="O24" i="3"/>
  <c r="F25" i="3" s="1"/>
  <c r="R33" i="7" l="1"/>
  <c r="O33" i="7"/>
  <c r="F34" i="7" s="1"/>
  <c r="H33" i="7"/>
  <c r="E33" i="7"/>
  <c r="G33" i="7" s="1"/>
  <c r="C34" i="7"/>
  <c r="P34" i="7"/>
  <c r="T33" i="7"/>
  <c r="P33" i="6"/>
  <c r="C33" i="6"/>
  <c r="T32" i="6"/>
  <c r="E32" i="6"/>
  <c r="G32" i="6" s="1"/>
  <c r="O32" i="6"/>
  <c r="F33" i="6" s="1"/>
  <c r="H32" i="6"/>
  <c r="R32" i="6"/>
  <c r="C33" i="5"/>
  <c r="T32" i="5"/>
  <c r="P33" i="5"/>
  <c r="E32" i="5"/>
  <c r="G32" i="5" s="1"/>
  <c r="O32" i="5"/>
  <c r="F33" i="5" s="1"/>
  <c r="H32" i="5"/>
  <c r="R32" i="5"/>
  <c r="C26" i="3"/>
  <c r="P26" i="3"/>
  <c r="T25" i="3"/>
  <c r="R25" i="3"/>
  <c r="O25" i="3"/>
  <c r="F26" i="3" s="1"/>
  <c r="H25" i="3"/>
  <c r="E25" i="3"/>
  <c r="G25" i="3" s="1"/>
  <c r="P35" i="7" l="1"/>
  <c r="C35" i="7"/>
  <c r="T34" i="7"/>
  <c r="E34" i="7"/>
  <c r="G34" i="7" s="1"/>
  <c r="O34" i="7"/>
  <c r="F35" i="7" s="1"/>
  <c r="H34" i="7"/>
  <c r="R34" i="7"/>
  <c r="R33" i="6"/>
  <c r="O33" i="6"/>
  <c r="F34" i="6" s="1"/>
  <c r="E33" i="6"/>
  <c r="G33" i="6" s="1"/>
  <c r="H33" i="6"/>
  <c r="C34" i="6"/>
  <c r="T33" i="6"/>
  <c r="P34" i="6"/>
  <c r="C34" i="5"/>
  <c r="T33" i="5"/>
  <c r="P34" i="5"/>
  <c r="R33" i="5"/>
  <c r="E33" i="5"/>
  <c r="G33" i="5" s="1"/>
  <c r="O33" i="5"/>
  <c r="F34" i="5" s="1"/>
  <c r="H33" i="5"/>
  <c r="T26" i="3"/>
  <c r="C27" i="3"/>
  <c r="P27" i="3"/>
  <c r="R26" i="3"/>
  <c r="H26" i="3"/>
  <c r="E26" i="3"/>
  <c r="G26" i="3" s="1"/>
  <c r="O26" i="3"/>
  <c r="F27" i="3" s="1"/>
  <c r="R35" i="7" l="1"/>
  <c r="H35" i="7"/>
  <c r="O35" i="7"/>
  <c r="F36" i="7" s="1"/>
  <c r="E35" i="7"/>
  <c r="G35" i="7" s="1"/>
  <c r="C36" i="7"/>
  <c r="T35" i="7"/>
  <c r="P36" i="7"/>
  <c r="P35" i="6"/>
  <c r="C35" i="6"/>
  <c r="T34" i="6"/>
  <c r="O34" i="6"/>
  <c r="F35" i="6" s="1"/>
  <c r="R34" i="6"/>
  <c r="H34" i="6"/>
  <c r="E34" i="6"/>
  <c r="G34" i="6" s="1"/>
  <c r="P35" i="5"/>
  <c r="T34" i="5"/>
  <c r="C35" i="5"/>
  <c r="E34" i="5"/>
  <c r="G34" i="5" s="1"/>
  <c r="R34" i="5"/>
  <c r="H34" i="5"/>
  <c r="O34" i="5"/>
  <c r="F35" i="5" s="1"/>
  <c r="O27" i="3"/>
  <c r="F28" i="3" s="1"/>
  <c r="H27" i="3"/>
  <c r="R27" i="3"/>
  <c r="E27" i="3"/>
  <c r="G27" i="3" s="1"/>
  <c r="C28" i="3"/>
  <c r="T27" i="3"/>
  <c r="P28" i="3"/>
  <c r="R36" i="7" l="1"/>
  <c r="O36" i="7"/>
  <c r="F37" i="7" s="1"/>
  <c r="H36" i="7"/>
  <c r="E36" i="7"/>
  <c r="G36" i="7" s="1"/>
  <c r="P37" i="7"/>
  <c r="T36" i="7"/>
  <c r="C37" i="7"/>
  <c r="R35" i="6"/>
  <c r="O35" i="6"/>
  <c r="F36" i="6" s="1"/>
  <c r="H35" i="6"/>
  <c r="E35" i="6"/>
  <c r="G35" i="6" s="1"/>
  <c r="T35" i="6"/>
  <c r="P36" i="6"/>
  <c r="C36" i="6"/>
  <c r="R35" i="5"/>
  <c r="O35" i="5"/>
  <c r="F36" i="5" s="1"/>
  <c r="H35" i="5"/>
  <c r="E35" i="5"/>
  <c r="G35" i="5" s="1"/>
  <c r="C36" i="5"/>
  <c r="T35" i="5"/>
  <c r="P36" i="5"/>
  <c r="R28" i="3"/>
  <c r="H28" i="3"/>
  <c r="E28" i="3"/>
  <c r="G28" i="3" s="1"/>
  <c r="O28" i="3"/>
  <c r="F29" i="3" s="1"/>
  <c r="T28" i="3"/>
  <c r="P29" i="3"/>
  <c r="C29" i="3"/>
  <c r="R37" i="7" l="1"/>
  <c r="H37" i="7"/>
  <c r="O37" i="7"/>
  <c r="F38" i="7" s="1"/>
  <c r="E37" i="7"/>
  <c r="G37" i="7" s="1"/>
  <c r="P38" i="7"/>
  <c r="T37" i="7"/>
  <c r="C38" i="7"/>
  <c r="R36" i="6"/>
  <c r="H36" i="6"/>
  <c r="E36" i="6"/>
  <c r="G36" i="6" s="1"/>
  <c r="O36" i="6"/>
  <c r="F37" i="6" s="1"/>
  <c r="P37" i="6"/>
  <c r="C37" i="6"/>
  <c r="T36" i="6"/>
  <c r="P37" i="5"/>
  <c r="T36" i="5"/>
  <c r="C37" i="5"/>
  <c r="R36" i="5"/>
  <c r="H36" i="5"/>
  <c r="O36" i="5"/>
  <c r="F37" i="5" s="1"/>
  <c r="E36" i="5"/>
  <c r="G36" i="5" s="1"/>
  <c r="O29" i="3"/>
  <c r="F30" i="3" s="1"/>
  <c r="H29" i="3"/>
  <c r="R29" i="3"/>
  <c r="E29" i="3"/>
  <c r="G29" i="3" s="1"/>
  <c r="C30" i="3"/>
  <c r="P30" i="3"/>
  <c r="T29" i="3"/>
  <c r="O38" i="7" l="1"/>
  <c r="F39" i="7" s="1"/>
  <c r="H38" i="7"/>
  <c r="E38" i="7"/>
  <c r="G38" i="7" s="1"/>
  <c r="R38" i="7"/>
  <c r="P39" i="7"/>
  <c r="C39" i="7"/>
  <c r="T38" i="7"/>
  <c r="O37" i="6"/>
  <c r="F38" i="6" s="1"/>
  <c r="H37" i="6"/>
  <c r="E37" i="6"/>
  <c r="G37" i="6" s="1"/>
  <c r="R37" i="6"/>
  <c r="C38" i="6"/>
  <c r="T37" i="6"/>
  <c r="P38" i="6"/>
  <c r="R37" i="5"/>
  <c r="O37" i="5"/>
  <c r="F38" i="5" s="1"/>
  <c r="H37" i="5"/>
  <c r="E37" i="5"/>
  <c r="G37" i="5" s="1"/>
  <c r="C38" i="5"/>
  <c r="T37" i="5"/>
  <c r="P38" i="5"/>
  <c r="T30" i="3"/>
  <c r="P31" i="3"/>
  <c r="C31" i="3"/>
  <c r="R30" i="3"/>
  <c r="H30" i="3"/>
  <c r="E30" i="3"/>
  <c r="G30" i="3" s="1"/>
  <c r="O30" i="3"/>
  <c r="F31" i="3" s="1"/>
  <c r="P40" i="7" l="1"/>
  <c r="C40" i="7"/>
  <c r="T39" i="7"/>
  <c r="H39" i="7"/>
  <c r="O39" i="7"/>
  <c r="F40" i="7" s="1"/>
  <c r="E39" i="7"/>
  <c r="G39" i="7" s="1"/>
  <c r="R39" i="7"/>
  <c r="C39" i="6"/>
  <c r="T38" i="6"/>
  <c r="P39" i="6"/>
  <c r="E38" i="6"/>
  <c r="G38" i="6" s="1"/>
  <c r="R38" i="6"/>
  <c r="H38" i="6"/>
  <c r="O38" i="6"/>
  <c r="F39" i="6" s="1"/>
  <c r="P39" i="5"/>
  <c r="C39" i="5"/>
  <c r="T38" i="5"/>
  <c r="E38" i="5"/>
  <c r="G38" i="5" s="1"/>
  <c r="O38" i="5"/>
  <c r="F39" i="5" s="1"/>
  <c r="H38" i="5"/>
  <c r="R38" i="5"/>
  <c r="C32" i="3"/>
  <c r="P32" i="3"/>
  <c r="T31" i="3"/>
  <c r="O31" i="3"/>
  <c r="F32" i="3" s="1"/>
  <c r="R31" i="3"/>
  <c r="H31" i="3"/>
  <c r="E31" i="3"/>
  <c r="G31" i="3" s="1"/>
  <c r="R40" i="7" l="1"/>
  <c r="O40" i="7"/>
  <c r="F41" i="7" s="1"/>
  <c r="H40" i="7"/>
  <c r="E40" i="7"/>
  <c r="G40" i="7" s="1"/>
  <c r="T40" i="7"/>
  <c r="C41" i="7"/>
  <c r="P41" i="7"/>
  <c r="C40" i="6"/>
  <c r="T39" i="6"/>
  <c r="P40" i="6"/>
  <c r="O39" i="6"/>
  <c r="F40" i="6" s="1"/>
  <c r="H39" i="6"/>
  <c r="E39" i="6"/>
  <c r="G39" i="6" s="1"/>
  <c r="R39" i="6"/>
  <c r="O39" i="5"/>
  <c r="F40" i="5" s="1"/>
  <c r="H39" i="5"/>
  <c r="E39" i="5"/>
  <c r="G39" i="5" s="1"/>
  <c r="R39" i="5"/>
  <c r="P40" i="5"/>
  <c r="C40" i="5"/>
  <c r="T39" i="5"/>
  <c r="T32" i="3"/>
  <c r="P33" i="3"/>
  <c r="C33" i="3"/>
  <c r="R32" i="3"/>
  <c r="H32" i="3"/>
  <c r="E32" i="3"/>
  <c r="G32" i="3" s="1"/>
  <c r="O32" i="3"/>
  <c r="F33" i="3" s="1"/>
  <c r="H41" i="7" l="1"/>
  <c r="R41" i="7"/>
  <c r="O41" i="7"/>
  <c r="F42" i="7" s="1"/>
  <c r="E41" i="7"/>
  <c r="G41" i="7" s="1"/>
  <c r="C42" i="7"/>
  <c r="T41" i="7"/>
  <c r="P42" i="7"/>
  <c r="C41" i="6"/>
  <c r="T40" i="6"/>
  <c r="P41" i="6"/>
  <c r="R40" i="6"/>
  <c r="O40" i="6"/>
  <c r="F41" i="6" s="1"/>
  <c r="H40" i="6"/>
  <c r="E40" i="6"/>
  <c r="G40" i="6" s="1"/>
  <c r="O40" i="5"/>
  <c r="F41" i="5" s="1"/>
  <c r="H40" i="5"/>
  <c r="E40" i="5"/>
  <c r="G40" i="5" s="1"/>
  <c r="R40" i="5"/>
  <c r="C41" i="5"/>
  <c r="T40" i="5"/>
  <c r="P41" i="5"/>
  <c r="C34" i="3"/>
  <c r="P34" i="3"/>
  <c r="T33" i="3"/>
  <c r="O33" i="3"/>
  <c r="F34" i="3" s="1"/>
  <c r="E33" i="3"/>
  <c r="G33" i="3" s="1"/>
  <c r="R33" i="3"/>
  <c r="H33" i="3"/>
  <c r="T42" i="7" l="1"/>
  <c r="P43" i="7"/>
  <c r="C43" i="7"/>
  <c r="R42" i="7"/>
  <c r="O42" i="7"/>
  <c r="F43" i="7" s="1"/>
  <c r="H42" i="7"/>
  <c r="E42" i="7"/>
  <c r="G42" i="7" s="1"/>
  <c r="P42" i="6"/>
  <c r="T41" i="6"/>
  <c r="C42" i="6"/>
  <c r="E41" i="6"/>
  <c r="G41" i="6" s="1"/>
  <c r="R41" i="6"/>
  <c r="O41" i="6"/>
  <c r="F42" i="6" s="1"/>
  <c r="H41" i="6"/>
  <c r="P42" i="5"/>
  <c r="C42" i="5"/>
  <c r="T41" i="5"/>
  <c r="H41" i="5"/>
  <c r="E41" i="5"/>
  <c r="G41" i="5" s="1"/>
  <c r="O41" i="5"/>
  <c r="F42" i="5" s="1"/>
  <c r="R41" i="5"/>
  <c r="T34" i="3"/>
  <c r="P35" i="3"/>
  <c r="C35" i="3"/>
  <c r="R34" i="3"/>
  <c r="H34" i="3"/>
  <c r="E34" i="3"/>
  <c r="G34" i="3" s="1"/>
  <c r="O34" i="3"/>
  <c r="F35" i="3" s="1"/>
  <c r="E43" i="7" l="1"/>
  <c r="G43" i="7" s="1"/>
  <c r="O43" i="7"/>
  <c r="F44" i="7" s="1"/>
  <c r="H43" i="7"/>
  <c r="R43" i="7"/>
  <c r="P44" i="7"/>
  <c r="C44" i="7"/>
  <c r="T43" i="7"/>
  <c r="R42" i="6"/>
  <c r="O42" i="6"/>
  <c r="F43" i="6" s="1"/>
  <c r="H42" i="6"/>
  <c r="E42" i="6"/>
  <c r="G42" i="6" s="1"/>
  <c r="C43" i="6"/>
  <c r="T42" i="6"/>
  <c r="P43" i="6"/>
  <c r="R42" i="5"/>
  <c r="H42" i="5"/>
  <c r="O42" i="5"/>
  <c r="F43" i="5" s="1"/>
  <c r="E42" i="5"/>
  <c r="G42" i="5" s="1"/>
  <c r="C43" i="5"/>
  <c r="T42" i="5"/>
  <c r="P43" i="5"/>
  <c r="C36" i="3"/>
  <c r="P36" i="3"/>
  <c r="T35" i="3"/>
  <c r="R35" i="3"/>
  <c r="O35" i="3"/>
  <c r="F36" i="3" s="1"/>
  <c r="H35" i="3"/>
  <c r="E35" i="3"/>
  <c r="G35" i="3" s="1"/>
  <c r="O44" i="7" l="1"/>
  <c r="F45" i="7" s="1"/>
  <c r="E44" i="7"/>
  <c r="G44" i="7" s="1"/>
  <c r="R44" i="7"/>
  <c r="H44" i="7"/>
  <c r="T44" i="7"/>
  <c r="C45" i="7"/>
  <c r="P45" i="7"/>
  <c r="E43" i="6"/>
  <c r="G43" i="6" s="1"/>
  <c r="H43" i="6"/>
  <c r="R43" i="6"/>
  <c r="O43" i="6"/>
  <c r="F44" i="6" s="1"/>
  <c r="P44" i="6"/>
  <c r="C44" i="6"/>
  <c r="T43" i="6"/>
  <c r="P44" i="5"/>
  <c r="C44" i="5"/>
  <c r="T43" i="5"/>
  <c r="E43" i="5"/>
  <c r="G43" i="5" s="1"/>
  <c r="H43" i="5"/>
  <c r="R43" i="5"/>
  <c r="O43" i="5"/>
  <c r="F44" i="5" s="1"/>
  <c r="T36" i="3"/>
  <c r="C37" i="3"/>
  <c r="P37" i="3"/>
  <c r="R36" i="3"/>
  <c r="H36" i="3"/>
  <c r="E36" i="3"/>
  <c r="G36" i="3" s="1"/>
  <c r="O36" i="3"/>
  <c r="F37" i="3" s="1"/>
  <c r="P46" i="7" l="1"/>
  <c r="C46" i="7"/>
  <c r="T45" i="7"/>
  <c r="O45" i="7"/>
  <c r="F46" i="7" s="1"/>
  <c r="H45" i="7"/>
  <c r="R45" i="7"/>
  <c r="E45" i="7"/>
  <c r="G45" i="7" s="1"/>
  <c r="H44" i="6"/>
  <c r="R44" i="6"/>
  <c r="O44" i="6"/>
  <c r="F45" i="6" s="1"/>
  <c r="E44" i="6"/>
  <c r="G44" i="6" s="1"/>
  <c r="C45" i="6"/>
  <c r="T44" i="6"/>
  <c r="P45" i="6"/>
  <c r="R44" i="5"/>
  <c r="O44" i="5"/>
  <c r="F45" i="5" s="1"/>
  <c r="E44" i="5"/>
  <c r="G44" i="5" s="1"/>
  <c r="H44" i="5"/>
  <c r="C45" i="5"/>
  <c r="T44" i="5"/>
  <c r="P45" i="5"/>
  <c r="R37" i="3"/>
  <c r="O37" i="3"/>
  <c r="F38" i="3" s="1"/>
  <c r="H37" i="3"/>
  <c r="E37" i="3"/>
  <c r="G37" i="3" s="1"/>
  <c r="C38" i="3"/>
  <c r="P38" i="3"/>
  <c r="T37" i="3"/>
  <c r="R46" i="7" l="1"/>
  <c r="O46" i="7"/>
  <c r="F47" i="7" s="1"/>
  <c r="H46" i="7"/>
  <c r="E46" i="7"/>
  <c r="G46" i="7" s="1"/>
  <c r="T46" i="7"/>
  <c r="C47" i="7"/>
  <c r="P47" i="7"/>
  <c r="P46" i="6"/>
  <c r="T45" i="6"/>
  <c r="C46" i="6"/>
  <c r="R45" i="6"/>
  <c r="O45" i="6"/>
  <c r="F46" i="6" s="1"/>
  <c r="H45" i="6"/>
  <c r="E45" i="6"/>
  <c r="G45" i="6" s="1"/>
  <c r="P46" i="5"/>
  <c r="C46" i="5"/>
  <c r="T45" i="5"/>
  <c r="O45" i="5"/>
  <c r="F46" i="5" s="1"/>
  <c r="H45" i="5"/>
  <c r="E45" i="5"/>
  <c r="G45" i="5" s="1"/>
  <c r="R45" i="5"/>
  <c r="R38" i="3"/>
  <c r="H38" i="3"/>
  <c r="E38" i="3"/>
  <c r="G38" i="3" s="1"/>
  <c r="O38" i="3"/>
  <c r="F39" i="3" s="1"/>
  <c r="T38" i="3"/>
  <c r="P39" i="3"/>
  <c r="C39" i="3"/>
  <c r="P48" i="7" l="1"/>
  <c r="T47" i="7"/>
  <c r="C48" i="7"/>
  <c r="O47" i="7"/>
  <c r="F48" i="7" s="1"/>
  <c r="H47" i="7"/>
  <c r="E47" i="7"/>
  <c r="G47" i="7" s="1"/>
  <c r="R47" i="7"/>
  <c r="R46" i="6"/>
  <c r="O46" i="6"/>
  <c r="F47" i="6" s="1"/>
  <c r="H46" i="6"/>
  <c r="E46" i="6"/>
  <c r="G46" i="6" s="1"/>
  <c r="P47" i="6"/>
  <c r="C47" i="6"/>
  <c r="T46" i="6"/>
  <c r="R46" i="5"/>
  <c r="O46" i="5"/>
  <c r="F47" i="5" s="1"/>
  <c r="H46" i="5"/>
  <c r="E46" i="5"/>
  <c r="G46" i="5" s="1"/>
  <c r="T46" i="5"/>
  <c r="P47" i="5"/>
  <c r="C47" i="5"/>
  <c r="O39" i="3"/>
  <c r="F40" i="3" s="1"/>
  <c r="E39" i="3"/>
  <c r="G39" i="3" s="1"/>
  <c r="H39" i="3"/>
  <c r="R39" i="3"/>
  <c r="C40" i="3"/>
  <c r="P40" i="3"/>
  <c r="T39" i="3"/>
  <c r="O48" i="7" l="1"/>
  <c r="F49" i="7" s="1"/>
  <c r="E48" i="7"/>
  <c r="G48" i="7" s="1"/>
  <c r="R48" i="7"/>
  <c r="H48" i="7"/>
  <c r="P49" i="7"/>
  <c r="C49" i="7"/>
  <c r="T48" i="7"/>
  <c r="R47" i="6"/>
  <c r="H47" i="6"/>
  <c r="O47" i="6"/>
  <c r="F48" i="6" s="1"/>
  <c r="E47" i="6"/>
  <c r="G47" i="6" s="1"/>
  <c r="P48" i="6"/>
  <c r="C48" i="6"/>
  <c r="T47" i="6"/>
  <c r="P48" i="5"/>
  <c r="C48" i="5"/>
  <c r="T47" i="5"/>
  <c r="O47" i="5"/>
  <c r="F48" i="5" s="1"/>
  <c r="H47" i="5"/>
  <c r="R47" i="5"/>
  <c r="E47" i="5"/>
  <c r="G47" i="5" s="1"/>
  <c r="T40" i="3"/>
  <c r="P41" i="3"/>
  <c r="C41" i="3"/>
  <c r="R40" i="3"/>
  <c r="H40" i="3"/>
  <c r="E40" i="3"/>
  <c r="G40" i="3" s="1"/>
  <c r="O40" i="3"/>
  <c r="F41" i="3" s="1"/>
  <c r="H49" i="7" l="1"/>
  <c r="E49" i="7"/>
  <c r="G49" i="7" s="1"/>
  <c r="R49" i="7"/>
  <c r="O49" i="7"/>
  <c r="F50" i="7" s="1"/>
  <c r="C50" i="7"/>
  <c r="P50" i="7"/>
  <c r="T49" i="7"/>
  <c r="O48" i="6"/>
  <c r="F49" i="6" s="1"/>
  <c r="H48" i="6"/>
  <c r="E48" i="6"/>
  <c r="G48" i="6" s="1"/>
  <c r="R48" i="6"/>
  <c r="T48" i="6"/>
  <c r="P49" i="6"/>
  <c r="C49" i="6"/>
  <c r="O48" i="5"/>
  <c r="F49" i="5" s="1"/>
  <c r="H48" i="5"/>
  <c r="R48" i="5"/>
  <c r="E48" i="5"/>
  <c r="G48" i="5" s="1"/>
  <c r="C49" i="5"/>
  <c r="P49" i="5"/>
  <c r="T48" i="5"/>
  <c r="R41" i="3"/>
  <c r="O41" i="3"/>
  <c r="F42" i="3" s="1"/>
  <c r="H41" i="3"/>
  <c r="E41" i="3"/>
  <c r="G41" i="3" s="1"/>
  <c r="C42" i="3"/>
  <c r="P42" i="3"/>
  <c r="T41" i="3"/>
  <c r="P51" i="7" l="1"/>
  <c r="C51" i="7"/>
  <c r="T50" i="7"/>
  <c r="O50" i="7"/>
  <c r="F51" i="7" s="1"/>
  <c r="H50" i="7"/>
  <c r="E50" i="7"/>
  <c r="G50" i="7" s="1"/>
  <c r="R50" i="7"/>
  <c r="O49" i="6"/>
  <c r="F50" i="6" s="1"/>
  <c r="H49" i="6"/>
  <c r="R49" i="6"/>
  <c r="E49" i="6"/>
  <c r="G49" i="6" s="1"/>
  <c r="T49" i="6"/>
  <c r="C50" i="6"/>
  <c r="P50" i="6"/>
  <c r="P50" i="5"/>
  <c r="T49" i="5"/>
  <c r="C50" i="5"/>
  <c r="R49" i="5"/>
  <c r="E49" i="5"/>
  <c r="G49" i="5" s="1"/>
  <c r="O49" i="5"/>
  <c r="F50" i="5" s="1"/>
  <c r="H49" i="5"/>
  <c r="R42" i="3"/>
  <c r="H42" i="3"/>
  <c r="E42" i="3"/>
  <c r="G42" i="3" s="1"/>
  <c r="O42" i="3"/>
  <c r="F43" i="3" s="1"/>
  <c r="T42" i="3"/>
  <c r="C43" i="3"/>
  <c r="P43" i="3"/>
  <c r="R51" i="7" l="1"/>
  <c r="O51" i="7"/>
  <c r="F52" i="7" s="1"/>
  <c r="H51" i="7"/>
  <c r="E51" i="7"/>
  <c r="G51" i="7" s="1"/>
  <c r="C52" i="7"/>
  <c r="T51" i="7"/>
  <c r="P52" i="7"/>
  <c r="C51" i="6"/>
  <c r="T50" i="6"/>
  <c r="P51" i="6"/>
  <c r="H50" i="6"/>
  <c r="E50" i="6"/>
  <c r="G50" i="6" s="1"/>
  <c r="R50" i="6"/>
  <c r="O50" i="6"/>
  <c r="F51" i="6" s="1"/>
  <c r="O50" i="5"/>
  <c r="F51" i="5" s="1"/>
  <c r="H50" i="5"/>
  <c r="E50" i="5"/>
  <c r="G50" i="5" s="1"/>
  <c r="R50" i="5"/>
  <c r="T50" i="5"/>
  <c r="C51" i="5"/>
  <c r="P51" i="5"/>
  <c r="C44" i="3"/>
  <c r="P44" i="3"/>
  <c r="T43" i="3"/>
  <c r="E43" i="3"/>
  <c r="G43" i="3" s="1"/>
  <c r="O43" i="3"/>
  <c r="F44" i="3" s="1"/>
  <c r="H43" i="3"/>
  <c r="R43" i="3"/>
  <c r="P53" i="7" l="1"/>
  <c r="C53" i="7"/>
  <c r="T52" i="7"/>
  <c r="E52" i="7"/>
  <c r="G52" i="7" s="1"/>
  <c r="R52" i="7"/>
  <c r="H52" i="7"/>
  <c r="O52" i="7"/>
  <c r="F53" i="7" s="1"/>
  <c r="C52" i="6"/>
  <c r="T51" i="6"/>
  <c r="P52" i="6"/>
  <c r="R51" i="6"/>
  <c r="E51" i="6"/>
  <c r="G51" i="6" s="1"/>
  <c r="O51" i="6"/>
  <c r="F52" i="6" s="1"/>
  <c r="H51" i="6"/>
  <c r="E51" i="5"/>
  <c r="G51" i="5" s="1"/>
  <c r="O51" i="5"/>
  <c r="F52" i="5" s="1"/>
  <c r="H51" i="5"/>
  <c r="R51" i="5"/>
  <c r="C52" i="5"/>
  <c r="T51" i="5"/>
  <c r="P52" i="5"/>
  <c r="T44" i="3"/>
  <c r="P45" i="3"/>
  <c r="C45" i="3"/>
  <c r="R44" i="3"/>
  <c r="H44" i="3"/>
  <c r="E44" i="3"/>
  <c r="G44" i="3" s="1"/>
  <c r="O44" i="3"/>
  <c r="F45" i="3" s="1"/>
  <c r="R53" i="7" l="1"/>
  <c r="O53" i="7"/>
  <c r="F54" i="7" s="1"/>
  <c r="H53" i="7"/>
  <c r="E53" i="7"/>
  <c r="G53" i="7" s="1"/>
  <c r="C54" i="7"/>
  <c r="P54" i="7"/>
  <c r="T53" i="7"/>
  <c r="P53" i="6"/>
  <c r="C53" i="6"/>
  <c r="T52" i="6"/>
  <c r="E52" i="6"/>
  <c r="G52" i="6" s="1"/>
  <c r="H52" i="6"/>
  <c r="R52" i="6"/>
  <c r="O52" i="6"/>
  <c r="F53" i="6" s="1"/>
  <c r="E52" i="5"/>
  <c r="G52" i="5" s="1"/>
  <c r="O52" i="5"/>
  <c r="F53" i="5" s="1"/>
  <c r="R52" i="5"/>
  <c r="H52" i="5"/>
  <c r="C53" i="5"/>
  <c r="T52" i="5"/>
  <c r="P53" i="5"/>
  <c r="R45" i="3"/>
  <c r="E45" i="3"/>
  <c r="G45" i="3" s="1"/>
  <c r="O45" i="3"/>
  <c r="F46" i="3" s="1"/>
  <c r="H45" i="3"/>
  <c r="C46" i="3"/>
  <c r="P46" i="3"/>
  <c r="T45" i="3"/>
  <c r="P55" i="7" l="1"/>
  <c r="C55" i="7"/>
  <c r="T54" i="7"/>
  <c r="E54" i="7"/>
  <c r="G54" i="7" s="1"/>
  <c r="O54" i="7"/>
  <c r="F55" i="7" s="1"/>
  <c r="H54" i="7"/>
  <c r="R54" i="7"/>
  <c r="R53" i="6"/>
  <c r="O53" i="6"/>
  <c r="F54" i="6" s="1"/>
  <c r="H53" i="6"/>
  <c r="E53" i="6"/>
  <c r="G53" i="6" s="1"/>
  <c r="T53" i="6"/>
  <c r="C54" i="6"/>
  <c r="P54" i="6"/>
  <c r="C54" i="5"/>
  <c r="T53" i="5"/>
  <c r="P54" i="5"/>
  <c r="R53" i="5"/>
  <c r="E53" i="5"/>
  <c r="G53" i="5" s="1"/>
  <c r="O53" i="5"/>
  <c r="F54" i="5" s="1"/>
  <c r="H53" i="5"/>
  <c r="T46" i="3"/>
  <c r="P47" i="3"/>
  <c r="C47" i="3"/>
  <c r="R46" i="3"/>
  <c r="H46" i="3"/>
  <c r="E46" i="3"/>
  <c r="G46" i="3" s="1"/>
  <c r="O46" i="3"/>
  <c r="F47" i="3" s="1"/>
  <c r="R55" i="7" l="1"/>
  <c r="H55" i="7"/>
  <c r="O55" i="7"/>
  <c r="F56" i="7" s="1"/>
  <c r="E55" i="7"/>
  <c r="G55" i="7" s="1"/>
  <c r="C56" i="7"/>
  <c r="T55" i="7"/>
  <c r="P56" i="7"/>
  <c r="P55" i="6"/>
  <c r="C55" i="6"/>
  <c r="T54" i="6"/>
  <c r="E54" i="6"/>
  <c r="G54" i="6" s="1"/>
  <c r="R54" i="6"/>
  <c r="O54" i="6"/>
  <c r="F55" i="6" s="1"/>
  <c r="H54" i="6"/>
  <c r="P55" i="5"/>
  <c r="T54" i="5"/>
  <c r="C55" i="5"/>
  <c r="E54" i="5"/>
  <c r="G54" i="5" s="1"/>
  <c r="R54" i="5"/>
  <c r="O54" i="5"/>
  <c r="F55" i="5" s="1"/>
  <c r="H54" i="5"/>
  <c r="R47" i="3"/>
  <c r="O47" i="3"/>
  <c r="F48" i="3" s="1"/>
  <c r="H47" i="3"/>
  <c r="E47" i="3"/>
  <c r="G47" i="3" s="1"/>
  <c r="C48" i="3"/>
  <c r="T47" i="3"/>
  <c r="P48" i="3"/>
  <c r="R56" i="7" l="1"/>
  <c r="O56" i="7"/>
  <c r="F57" i="7" s="1"/>
  <c r="H56" i="7"/>
  <c r="E56" i="7"/>
  <c r="G56" i="7" s="1"/>
  <c r="P57" i="7"/>
  <c r="C57" i="7"/>
  <c r="T56" i="7"/>
  <c r="R55" i="6"/>
  <c r="H55" i="6"/>
  <c r="O55" i="6"/>
  <c r="F56" i="6" s="1"/>
  <c r="E55" i="6"/>
  <c r="G55" i="6" s="1"/>
  <c r="T55" i="6"/>
  <c r="P56" i="6"/>
  <c r="C56" i="6"/>
  <c r="R55" i="5"/>
  <c r="O55" i="5"/>
  <c r="F56" i="5" s="1"/>
  <c r="H55" i="5"/>
  <c r="E55" i="5"/>
  <c r="G55" i="5" s="1"/>
  <c r="C56" i="5"/>
  <c r="T55" i="5"/>
  <c r="P56" i="5"/>
  <c r="R48" i="3"/>
  <c r="H48" i="3"/>
  <c r="E48" i="3"/>
  <c r="G48" i="3" s="1"/>
  <c r="O48" i="3"/>
  <c r="F49" i="3" s="1"/>
  <c r="T48" i="3"/>
  <c r="C49" i="3"/>
  <c r="P49" i="3"/>
  <c r="R57" i="7" l="1"/>
  <c r="H57" i="7"/>
  <c r="E57" i="7"/>
  <c r="G57" i="7" s="1"/>
  <c r="O57" i="7"/>
  <c r="F58" i="7" s="1"/>
  <c r="P58" i="7"/>
  <c r="C58" i="7"/>
  <c r="T57" i="7"/>
  <c r="P57" i="6"/>
  <c r="C57" i="6"/>
  <c r="T56" i="6"/>
  <c r="O56" i="6"/>
  <c r="F57" i="6" s="1"/>
  <c r="H56" i="6"/>
  <c r="E56" i="6"/>
  <c r="G56" i="6" s="1"/>
  <c r="R56" i="6"/>
  <c r="O56" i="5"/>
  <c r="F57" i="5" s="1"/>
  <c r="R56" i="5"/>
  <c r="H56" i="5"/>
  <c r="E56" i="5"/>
  <c r="G56" i="5" s="1"/>
  <c r="P57" i="5"/>
  <c r="C57" i="5"/>
  <c r="T56" i="5"/>
  <c r="E49" i="3"/>
  <c r="G49" i="3" s="1"/>
  <c r="H49" i="3"/>
  <c r="O49" i="3"/>
  <c r="F50" i="3" s="1"/>
  <c r="R49" i="3"/>
  <c r="C50" i="3"/>
  <c r="P50" i="3"/>
  <c r="T49" i="3"/>
  <c r="P59" i="7" l="1"/>
  <c r="C59" i="7"/>
  <c r="T58" i="7"/>
  <c r="R58" i="7"/>
  <c r="O58" i="7"/>
  <c r="F59" i="7" s="1"/>
  <c r="E58" i="7"/>
  <c r="G58" i="7" s="1"/>
  <c r="H58" i="7"/>
  <c r="O57" i="6"/>
  <c r="F58" i="6" s="1"/>
  <c r="H57" i="6"/>
  <c r="E57" i="6"/>
  <c r="G57" i="6" s="1"/>
  <c r="R57" i="6"/>
  <c r="P58" i="6"/>
  <c r="C58" i="6"/>
  <c r="T57" i="6"/>
  <c r="R57" i="5"/>
  <c r="O57" i="5"/>
  <c r="F58" i="5" s="1"/>
  <c r="H57" i="5"/>
  <c r="E57" i="5"/>
  <c r="G57" i="5" s="1"/>
  <c r="C58" i="5"/>
  <c r="T57" i="5"/>
  <c r="P58" i="5"/>
  <c r="T50" i="3"/>
  <c r="C51" i="3"/>
  <c r="P51" i="3"/>
  <c r="R50" i="3"/>
  <c r="H50" i="3"/>
  <c r="E50" i="3"/>
  <c r="G50" i="3" s="1"/>
  <c r="O50" i="3"/>
  <c r="F51" i="3" s="1"/>
  <c r="H59" i="7" l="1"/>
  <c r="O59" i="7"/>
  <c r="F60" i="7" s="1"/>
  <c r="E59" i="7"/>
  <c r="G59" i="7" s="1"/>
  <c r="R59" i="7"/>
  <c r="T59" i="7"/>
  <c r="C60" i="7"/>
  <c r="P60" i="7"/>
  <c r="R58" i="6"/>
  <c r="O58" i="6"/>
  <c r="F59" i="6" s="1"/>
  <c r="H58" i="6"/>
  <c r="E58" i="6"/>
  <c r="G58" i="6" s="1"/>
  <c r="C59" i="6"/>
  <c r="P59" i="6"/>
  <c r="T58" i="6"/>
  <c r="E58" i="5"/>
  <c r="G58" i="5" s="1"/>
  <c r="R58" i="5"/>
  <c r="H58" i="5"/>
  <c r="O58" i="5"/>
  <c r="F59" i="5" s="1"/>
  <c r="P59" i="5"/>
  <c r="C59" i="5"/>
  <c r="T58" i="5"/>
  <c r="C52" i="3"/>
  <c r="T51" i="3"/>
  <c r="P52" i="3"/>
  <c r="R51" i="3"/>
  <c r="H51" i="3"/>
  <c r="E51" i="3"/>
  <c r="G51" i="3" s="1"/>
  <c r="O51" i="3"/>
  <c r="F52" i="3" s="1"/>
  <c r="E60" i="7" l="1"/>
  <c r="G60" i="7" s="1"/>
  <c r="R60" i="7"/>
  <c r="O60" i="7"/>
  <c r="F61" i="7" s="1"/>
  <c r="H60" i="7"/>
  <c r="T60" i="7"/>
  <c r="C61" i="7"/>
  <c r="P61" i="7"/>
  <c r="O59" i="6"/>
  <c r="F60" i="6" s="1"/>
  <c r="H59" i="6"/>
  <c r="E59" i="6"/>
  <c r="G59" i="6" s="1"/>
  <c r="R59" i="6"/>
  <c r="T59" i="6"/>
  <c r="P60" i="6"/>
  <c r="C60" i="6"/>
  <c r="P60" i="5"/>
  <c r="C60" i="5"/>
  <c r="T59" i="5"/>
  <c r="O59" i="5"/>
  <c r="F60" i="5" s="1"/>
  <c r="H59" i="5"/>
  <c r="E59" i="5"/>
  <c r="G59" i="5" s="1"/>
  <c r="R59" i="5"/>
  <c r="T52" i="3"/>
  <c r="P53" i="3"/>
  <c r="C53" i="3"/>
  <c r="R52" i="3"/>
  <c r="H52" i="3"/>
  <c r="E52" i="3"/>
  <c r="G52" i="3" s="1"/>
  <c r="O52" i="3"/>
  <c r="F53" i="3" s="1"/>
  <c r="H61" i="7" l="1"/>
  <c r="E61" i="7"/>
  <c r="G61" i="7" s="1"/>
  <c r="O61" i="7"/>
  <c r="F62" i="7" s="1"/>
  <c r="R61" i="7"/>
  <c r="C62" i="7"/>
  <c r="P62" i="7"/>
  <c r="T61" i="7"/>
  <c r="R60" i="6"/>
  <c r="O60" i="6"/>
  <c r="F61" i="6" s="1"/>
  <c r="E60" i="6"/>
  <c r="G60" i="6" s="1"/>
  <c r="H60" i="6"/>
  <c r="C61" i="6"/>
  <c r="T60" i="6"/>
  <c r="P61" i="6"/>
  <c r="O60" i="5"/>
  <c r="F61" i="5" s="1"/>
  <c r="H60" i="5"/>
  <c r="E60" i="5"/>
  <c r="G60" i="5" s="1"/>
  <c r="R60" i="5"/>
  <c r="C61" i="5"/>
  <c r="P61" i="5"/>
  <c r="T60" i="5"/>
  <c r="R53" i="3"/>
  <c r="O53" i="3"/>
  <c r="F54" i="3" s="1"/>
  <c r="H53" i="3"/>
  <c r="E53" i="3"/>
  <c r="G53" i="3" s="1"/>
  <c r="C54" i="3"/>
  <c r="T53" i="3"/>
  <c r="P54" i="3"/>
  <c r="C63" i="7" l="1"/>
  <c r="T62" i="7"/>
  <c r="P63" i="7"/>
  <c r="R62" i="7"/>
  <c r="E62" i="7"/>
  <c r="G62" i="7" s="1"/>
  <c r="O62" i="7"/>
  <c r="F63" i="7" s="1"/>
  <c r="H62" i="7"/>
  <c r="P62" i="6"/>
  <c r="C62" i="6"/>
  <c r="T61" i="6"/>
  <c r="E61" i="6"/>
  <c r="G61" i="6" s="1"/>
  <c r="R61" i="6"/>
  <c r="O61" i="6"/>
  <c r="F62" i="6" s="1"/>
  <c r="H61" i="6"/>
  <c r="P62" i="5"/>
  <c r="C62" i="5"/>
  <c r="T61" i="5"/>
  <c r="H61" i="5"/>
  <c r="E61" i="5"/>
  <c r="G61" i="5" s="1"/>
  <c r="R61" i="5"/>
  <c r="O61" i="5"/>
  <c r="F62" i="5" s="1"/>
  <c r="T54" i="3"/>
  <c r="C55" i="3"/>
  <c r="P55" i="3"/>
  <c r="R54" i="3"/>
  <c r="H54" i="3"/>
  <c r="E54" i="3"/>
  <c r="G54" i="3" s="1"/>
  <c r="O54" i="3"/>
  <c r="F55" i="3" s="1"/>
  <c r="P64" i="7" l="1"/>
  <c r="C64" i="7"/>
  <c r="T63" i="7"/>
  <c r="E63" i="7"/>
  <c r="G63" i="7" s="1"/>
  <c r="O63" i="7"/>
  <c r="F64" i="7" s="1"/>
  <c r="H63" i="7"/>
  <c r="R63" i="7"/>
  <c r="R62" i="6"/>
  <c r="H62" i="6"/>
  <c r="E62" i="6"/>
  <c r="G62" i="6" s="1"/>
  <c r="O62" i="6"/>
  <c r="F63" i="6" s="1"/>
  <c r="C63" i="6"/>
  <c r="T62" i="6"/>
  <c r="P63" i="6"/>
  <c r="R62" i="5"/>
  <c r="H62" i="5"/>
  <c r="O62" i="5"/>
  <c r="F63" i="5" s="1"/>
  <c r="E62" i="5"/>
  <c r="G62" i="5" s="1"/>
  <c r="C63" i="5"/>
  <c r="T62" i="5"/>
  <c r="P63" i="5"/>
  <c r="C56" i="3"/>
  <c r="P56" i="3"/>
  <c r="T55" i="3"/>
  <c r="E55" i="3"/>
  <c r="G55" i="3" s="1"/>
  <c r="R55" i="3"/>
  <c r="O55" i="3"/>
  <c r="F56" i="3" s="1"/>
  <c r="H55" i="3"/>
  <c r="R64" i="7" l="1"/>
  <c r="O64" i="7"/>
  <c r="F65" i="7" s="1"/>
  <c r="H64" i="7"/>
  <c r="E64" i="7"/>
  <c r="G64" i="7" s="1"/>
  <c r="T64" i="7"/>
  <c r="C65" i="7"/>
  <c r="P65" i="7"/>
  <c r="E63" i="6"/>
  <c r="G63" i="6" s="1"/>
  <c r="R63" i="6"/>
  <c r="H63" i="6"/>
  <c r="O63" i="6"/>
  <c r="F64" i="6" s="1"/>
  <c r="P64" i="6"/>
  <c r="C64" i="6"/>
  <c r="T63" i="6"/>
  <c r="P64" i="5"/>
  <c r="C64" i="5"/>
  <c r="T63" i="5"/>
  <c r="E63" i="5"/>
  <c r="G63" i="5" s="1"/>
  <c r="H63" i="5"/>
  <c r="O63" i="5"/>
  <c r="F64" i="5" s="1"/>
  <c r="R63" i="5"/>
  <c r="T56" i="3"/>
  <c r="C57" i="3"/>
  <c r="P57" i="3"/>
  <c r="R56" i="3"/>
  <c r="H56" i="3"/>
  <c r="E56" i="3"/>
  <c r="G56" i="3" s="1"/>
  <c r="O56" i="3"/>
  <c r="F57" i="3" s="1"/>
  <c r="P66" i="7" l="1"/>
  <c r="C66" i="7"/>
  <c r="T65" i="7"/>
  <c r="E65" i="7"/>
  <c r="G65" i="7" s="1"/>
  <c r="R65" i="7"/>
  <c r="H65" i="7"/>
  <c r="O65" i="7"/>
  <c r="F66" i="7" s="1"/>
  <c r="H64" i="6"/>
  <c r="R64" i="6"/>
  <c r="O64" i="6"/>
  <c r="F65" i="6" s="1"/>
  <c r="E64" i="6"/>
  <c r="G64" i="6" s="1"/>
  <c r="C65" i="6"/>
  <c r="T64" i="6"/>
  <c r="P65" i="6"/>
  <c r="R64" i="5"/>
  <c r="O64" i="5"/>
  <c r="F65" i="5" s="1"/>
  <c r="H64" i="5"/>
  <c r="E64" i="5"/>
  <c r="G64" i="5" s="1"/>
  <c r="C65" i="5"/>
  <c r="T64" i="5"/>
  <c r="P65" i="5"/>
  <c r="C58" i="3"/>
  <c r="T57" i="3"/>
  <c r="P58" i="3"/>
  <c r="R57" i="3"/>
  <c r="O57" i="3"/>
  <c r="F58" i="3" s="1"/>
  <c r="H57" i="3"/>
  <c r="E57" i="3"/>
  <c r="G57" i="3" s="1"/>
  <c r="R66" i="7" l="1"/>
  <c r="O66" i="7"/>
  <c r="F67" i="7" s="1"/>
  <c r="H66" i="7"/>
  <c r="E66" i="7"/>
  <c r="G66" i="7" s="1"/>
  <c r="T66" i="7"/>
  <c r="P67" i="7"/>
  <c r="C67" i="7"/>
  <c r="P66" i="6"/>
  <c r="C66" i="6"/>
  <c r="T65" i="6"/>
  <c r="R65" i="6"/>
  <c r="O65" i="6"/>
  <c r="F66" i="6" s="1"/>
  <c r="H65" i="6"/>
  <c r="E65" i="6"/>
  <c r="G65" i="6" s="1"/>
  <c r="P66" i="5"/>
  <c r="C66" i="5"/>
  <c r="T65" i="5"/>
  <c r="O65" i="5"/>
  <c r="F66" i="5" s="1"/>
  <c r="H65" i="5"/>
  <c r="E65" i="5"/>
  <c r="G65" i="5" s="1"/>
  <c r="R65" i="5"/>
  <c r="T58" i="3"/>
  <c r="P59" i="3"/>
  <c r="C59" i="3"/>
  <c r="R58" i="3"/>
  <c r="H58" i="3"/>
  <c r="E58" i="3"/>
  <c r="G58" i="3" s="1"/>
  <c r="O58" i="3"/>
  <c r="F59" i="3" s="1"/>
  <c r="P68" i="7" l="1"/>
  <c r="T67" i="7"/>
  <c r="C68" i="7"/>
  <c r="O67" i="7"/>
  <c r="F68" i="7" s="1"/>
  <c r="H67" i="7"/>
  <c r="E67" i="7"/>
  <c r="G67" i="7" s="1"/>
  <c r="R67" i="7"/>
  <c r="R66" i="6"/>
  <c r="O66" i="6"/>
  <c r="F67" i="6" s="1"/>
  <c r="H66" i="6"/>
  <c r="E66" i="6"/>
  <c r="G66" i="6" s="1"/>
  <c r="C67" i="6"/>
  <c r="T66" i="6"/>
  <c r="P67" i="6"/>
  <c r="R66" i="5"/>
  <c r="O66" i="5"/>
  <c r="F67" i="5" s="1"/>
  <c r="H66" i="5"/>
  <c r="E66" i="5"/>
  <c r="G66" i="5" s="1"/>
  <c r="T66" i="5"/>
  <c r="P67" i="5"/>
  <c r="C67" i="5"/>
  <c r="C60" i="3"/>
  <c r="P60" i="3"/>
  <c r="T59" i="3"/>
  <c r="R59" i="3"/>
  <c r="O59" i="3"/>
  <c r="F60" i="3" s="1"/>
  <c r="H59" i="3"/>
  <c r="E59" i="3"/>
  <c r="G59" i="3" s="1"/>
  <c r="O68" i="7" l="1"/>
  <c r="F69" i="7" s="1"/>
  <c r="H68" i="7"/>
  <c r="E68" i="7"/>
  <c r="G68" i="7" s="1"/>
  <c r="R68" i="7"/>
  <c r="P69" i="7"/>
  <c r="C69" i="7"/>
  <c r="T68" i="7"/>
  <c r="P68" i="6"/>
  <c r="C68" i="6"/>
  <c r="T67" i="6"/>
  <c r="H67" i="6"/>
  <c r="E67" i="6"/>
  <c r="G67" i="6" s="1"/>
  <c r="R67" i="6"/>
  <c r="O67" i="6"/>
  <c r="F68" i="6" s="1"/>
  <c r="R67" i="5"/>
  <c r="O67" i="5"/>
  <c r="F68" i="5" s="1"/>
  <c r="H67" i="5"/>
  <c r="E67" i="5"/>
  <c r="G67" i="5" s="1"/>
  <c r="P68" i="5"/>
  <c r="C68" i="5"/>
  <c r="T67" i="5"/>
  <c r="T60" i="3"/>
  <c r="C61" i="3"/>
  <c r="P61" i="3"/>
  <c r="R60" i="3"/>
  <c r="H60" i="3"/>
  <c r="E60" i="3"/>
  <c r="G60" i="3" s="1"/>
  <c r="O60" i="3"/>
  <c r="F61" i="3" s="1"/>
  <c r="R69" i="7" l="1"/>
  <c r="O69" i="7"/>
  <c r="F70" i="7" s="1"/>
  <c r="H69" i="7"/>
  <c r="E69" i="7"/>
  <c r="G69" i="7" s="1"/>
  <c r="C70" i="7"/>
  <c r="P70" i="7"/>
  <c r="T69" i="7"/>
  <c r="O68" i="6"/>
  <c r="F69" i="6" s="1"/>
  <c r="H68" i="6"/>
  <c r="E68" i="6"/>
  <c r="G68" i="6" s="1"/>
  <c r="R68" i="6"/>
  <c r="P69" i="6"/>
  <c r="C69" i="6"/>
  <c r="T68" i="6"/>
  <c r="O68" i="5"/>
  <c r="F69" i="5" s="1"/>
  <c r="H68" i="5"/>
  <c r="E68" i="5"/>
  <c r="G68" i="5" s="1"/>
  <c r="R68" i="5"/>
  <c r="P69" i="5"/>
  <c r="T68" i="5"/>
  <c r="C69" i="5"/>
  <c r="C62" i="3"/>
  <c r="T61" i="3"/>
  <c r="P62" i="3"/>
  <c r="H61" i="3"/>
  <c r="E61" i="3"/>
  <c r="G61" i="3" s="1"/>
  <c r="R61" i="3"/>
  <c r="O61" i="3"/>
  <c r="F62" i="3" s="1"/>
  <c r="P71" i="7" l="1"/>
  <c r="T70" i="7"/>
  <c r="C71" i="7"/>
  <c r="O70" i="7"/>
  <c r="F71" i="7" s="1"/>
  <c r="H70" i="7"/>
  <c r="E70" i="7"/>
  <c r="G70" i="7" s="1"/>
  <c r="R70" i="7"/>
  <c r="R69" i="6"/>
  <c r="E69" i="6"/>
  <c r="G69" i="6" s="1"/>
  <c r="O69" i="6"/>
  <c r="F70" i="6" s="1"/>
  <c r="H69" i="6"/>
  <c r="C70" i="6"/>
  <c r="T69" i="6"/>
  <c r="P70" i="6"/>
  <c r="R69" i="5"/>
  <c r="H69" i="5"/>
  <c r="O69" i="5"/>
  <c r="F70" i="5" s="1"/>
  <c r="E69" i="5"/>
  <c r="G69" i="5" s="1"/>
  <c r="C70" i="5"/>
  <c r="T69" i="5"/>
  <c r="P70" i="5"/>
  <c r="T62" i="3"/>
  <c r="P63" i="3"/>
  <c r="C63" i="3"/>
  <c r="R62" i="3"/>
  <c r="H62" i="3"/>
  <c r="E62" i="3"/>
  <c r="G62" i="3" s="1"/>
  <c r="O62" i="3"/>
  <c r="F63" i="3" s="1"/>
  <c r="R71" i="7" l="1"/>
  <c r="O71" i="7"/>
  <c r="F72" i="7" s="1"/>
  <c r="H71" i="7"/>
  <c r="E71" i="7"/>
  <c r="G71" i="7" s="1"/>
  <c r="C72" i="7"/>
  <c r="T71" i="7"/>
  <c r="P72" i="7"/>
  <c r="P71" i="6"/>
  <c r="C71" i="6"/>
  <c r="T70" i="6"/>
  <c r="H70" i="6"/>
  <c r="E70" i="6"/>
  <c r="G70" i="6" s="1"/>
  <c r="R70" i="6"/>
  <c r="O70" i="6"/>
  <c r="F71" i="6" s="1"/>
  <c r="C71" i="5"/>
  <c r="T70" i="5"/>
  <c r="P71" i="5"/>
  <c r="O70" i="5"/>
  <c r="F71" i="5" s="1"/>
  <c r="H70" i="5"/>
  <c r="E70" i="5"/>
  <c r="G70" i="5" s="1"/>
  <c r="R70" i="5"/>
  <c r="O63" i="3"/>
  <c r="F64" i="3" s="1"/>
  <c r="H63" i="3"/>
  <c r="E63" i="3"/>
  <c r="G63" i="3" s="1"/>
  <c r="R63" i="3"/>
  <c r="C64" i="3"/>
  <c r="T63" i="3"/>
  <c r="P64" i="3"/>
  <c r="E72" i="7" l="1"/>
  <c r="G72" i="7" s="1"/>
  <c r="R72" i="7"/>
  <c r="O72" i="7"/>
  <c r="F73" i="7" s="1"/>
  <c r="H72" i="7"/>
  <c r="P73" i="7"/>
  <c r="C73" i="7"/>
  <c r="T72" i="7"/>
  <c r="R71" i="6"/>
  <c r="O71" i="6"/>
  <c r="F72" i="6" s="1"/>
  <c r="H71" i="6"/>
  <c r="E71" i="6"/>
  <c r="G71" i="6" s="1"/>
  <c r="C72" i="6"/>
  <c r="T71" i="6"/>
  <c r="P72" i="6"/>
  <c r="C72" i="5"/>
  <c r="T71" i="5"/>
  <c r="P72" i="5"/>
  <c r="R71" i="5"/>
  <c r="O71" i="5"/>
  <c r="F72" i="5" s="1"/>
  <c r="H71" i="5"/>
  <c r="E71" i="5"/>
  <c r="G71" i="5" s="1"/>
  <c r="R64" i="3"/>
  <c r="H64" i="3"/>
  <c r="E64" i="3"/>
  <c r="G64" i="3" s="1"/>
  <c r="O64" i="3"/>
  <c r="F65" i="3" s="1"/>
  <c r="T64" i="3"/>
  <c r="P65" i="3"/>
  <c r="C65" i="3"/>
  <c r="R73" i="7" l="1"/>
  <c r="E73" i="7"/>
  <c r="G73" i="7" s="1"/>
  <c r="H73" i="7"/>
  <c r="O73" i="7"/>
  <c r="F74" i="7" s="1"/>
  <c r="C74" i="7"/>
  <c r="T73" i="7"/>
  <c r="P74" i="7"/>
  <c r="P73" i="6"/>
  <c r="T72" i="6"/>
  <c r="C73" i="6"/>
  <c r="E72" i="6"/>
  <c r="G72" i="6" s="1"/>
  <c r="O72" i="6"/>
  <c r="F73" i="6" s="1"/>
  <c r="H72" i="6"/>
  <c r="R72" i="6"/>
  <c r="P73" i="5"/>
  <c r="C73" i="5"/>
  <c r="T72" i="5"/>
  <c r="E72" i="5"/>
  <c r="G72" i="5" s="1"/>
  <c r="R72" i="5"/>
  <c r="O72" i="5"/>
  <c r="F73" i="5" s="1"/>
  <c r="H72" i="5"/>
  <c r="R65" i="3"/>
  <c r="H65" i="3"/>
  <c r="O65" i="3"/>
  <c r="F66" i="3" s="1"/>
  <c r="E65" i="3"/>
  <c r="G65" i="3" s="1"/>
  <c r="C66" i="3"/>
  <c r="P66" i="3"/>
  <c r="T65" i="3"/>
  <c r="P75" i="7" l="1"/>
  <c r="C75" i="7"/>
  <c r="T74" i="7"/>
  <c r="E74" i="7"/>
  <c r="G74" i="7" s="1"/>
  <c r="R74" i="7"/>
  <c r="O74" i="7"/>
  <c r="F75" i="7" s="1"/>
  <c r="H74" i="7"/>
  <c r="R73" i="6"/>
  <c r="O73" i="6"/>
  <c r="F74" i="6" s="1"/>
  <c r="E73" i="6"/>
  <c r="G73" i="6" s="1"/>
  <c r="H73" i="6"/>
  <c r="T73" i="6"/>
  <c r="C74" i="6"/>
  <c r="P74" i="6"/>
  <c r="R73" i="5"/>
  <c r="E73" i="5"/>
  <c r="G73" i="5" s="1"/>
  <c r="H73" i="5"/>
  <c r="O73" i="5"/>
  <c r="F74" i="5" s="1"/>
  <c r="C74" i="5"/>
  <c r="T73" i="5"/>
  <c r="P74" i="5"/>
  <c r="R66" i="3"/>
  <c r="H66" i="3"/>
  <c r="E66" i="3"/>
  <c r="G66" i="3" s="1"/>
  <c r="O66" i="3"/>
  <c r="F67" i="3" s="1"/>
  <c r="T66" i="3"/>
  <c r="C67" i="3"/>
  <c r="P67" i="3"/>
  <c r="R75" i="7" l="1"/>
  <c r="H75" i="7"/>
  <c r="O75" i="7"/>
  <c r="F76" i="7" s="1"/>
  <c r="E75" i="7"/>
  <c r="G75" i="7" s="1"/>
  <c r="C76" i="7"/>
  <c r="T75" i="7"/>
  <c r="P76" i="7"/>
  <c r="R74" i="6"/>
  <c r="H74" i="6"/>
  <c r="O74" i="6"/>
  <c r="F75" i="6" s="1"/>
  <c r="E74" i="6"/>
  <c r="G74" i="6" s="1"/>
  <c r="P75" i="6"/>
  <c r="C75" i="6"/>
  <c r="T74" i="6"/>
  <c r="P75" i="5"/>
  <c r="C75" i="5"/>
  <c r="T74" i="5"/>
  <c r="E74" i="5"/>
  <c r="G74" i="5" s="1"/>
  <c r="R74" i="5"/>
  <c r="O74" i="5"/>
  <c r="F75" i="5" s="1"/>
  <c r="H74" i="5"/>
  <c r="C68" i="3"/>
  <c r="P68" i="3"/>
  <c r="T67" i="3"/>
  <c r="O67" i="3"/>
  <c r="F68" i="3" s="1"/>
  <c r="H67" i="3"/>
  <c r="E67" i="3"/>
  <c r="G67" i="3" s="1"/>
  <c r="R67" i="3"/>
  <c r="P77" i="7" l="1"/>
  <c r="C77" i="7"/>
  <c r="T76" i="7"/>
  <c r="H76" i="7"/>
  <c r="E76" i="7"/>
  <c r="G76" i="7" s="1"/>
  <c r="O76" i="7"/>
  <c r="F77" i="7" s="1"/>
  <c r="R76" i="7"/>
  <c r="R75" i="6"/>
  <c r="H75" i="6"/>
  <c r="O75" i="6"/>
  <c r="F76" i="6" s="1"/>
  <c r="E75" i="6"/>
  <c r="G75" i="6" s="1"/>
  <c r="T75" i="6"/>
  <c r="C76" i="6"/>
  <c r="P76" i="6"/>
  <c r="R75" i="5"/>
  <c r="H75" i="5"/>
  <c r="O75" i="5"/>
  <c r="F76" i="5" s="1"/>
  <c r="E75" i="5"/>
  <c r="G75" i="5" s="1"/>
  <c r="C76" i="5"/>
  <c r="T75" i="5"/>
  <c r="P76" i="5"/>
  <c r="T68" i="3"/>
  <c r="P69" i="3"/>
  <c r="C69" i="3"/>
  <c r="R68" i="3"/>
  <c r="H68" i="3"/>
  <c r="E68" i="3"/>
  <c r="G68" i="3" s="1"/>
  <c r="O68" i="3"/>
  <c r="F69" i="3" s="1"/>
  <c r="R77" i="7" l="1"/>
  <c r="O77" i="7"/>
  <c r="F78" i="7" s="1"/>
  <c r="H77" i="7"/>
  <c r="E77" i="7"/>
  <c r="G77" i="7" s="1"/>
  <c r="P78" i="7"/>
  <c r="C78" i="7"/>
  <c r="T77" i="7"/>
  <c r="P77" i="6"/>
  <c r="T76" i="6"/>
  <c r="C77" i="6"/>
  <c r="R76" i="6"/>
  <c r="E76" i="6"/>
  <c r="G76" i="6" s="1"/>
  <c r="O76" i="6"/>
  <c r="F77" i="6" s="1"/>
  <c r="H76" i="6"/>
  <c r="P77" i="5"/>
  <c r="C77" i="5"/>
  <c r="T76" i="5"/>
  <c r="E76" i="5"/>
  <c r="G76" i="5" s="1"/>
  <c r="O76" i="5"/>
  <c r="F77" i="5" s="1"/>
  <c r="H76" i="5"/>
  <c r="R76" i="5"/>
  <c r="C70" i="3"/>
  <c r="P70" i="3"/>
  <c r="T69" i="3"/>
  <c r="O69" i="3"/>
  <c r="F70" i="3" s="1"/>
  <c r="H69" i="3"/>
  <c r="E69" i="3"/>
  <c r="G69" i="3" s="1"/>
  <c r="R69" i="3"/>
  <c r="P79" i="7" l="1"/>
  <c r="C79" i="7"/>
  <c r="T78" i="7"/>
  <c r="H78" i="7"/>
  <c r="E78" i="7"/>
  <c r="G78" i="7" s="1"/>
  <c r="O78" i="7"/>
  <c r="F79" i="7" s="1"/>
  <c r="R78" i="7"/>
  <c r="O77" i="6"/>
  <c r="F78" i="6" s="1"/>
  <c r="H77" i="6"/>
  <c r="E77" i="6"/>
  <c r="G77" i="6" s="1"/>
  <c r="R77" i="6"/>
  <c r="C78" i="6"/>
  <c r="T77" i="6"/>
  <c r="P78" i="6"/>
  <c r="R77" i="5"/>
  <c r="O77" i="5"/>
  <c r="F78" i="5" s="1"/>
  <c r="H77" i="5"/>
  <c r="E77" i="5"/>
  <c r="G77" i="5" s="1"/>
  <c r="C78" i="5"/>
  <c r="P78" i="5"/>
  <c r="T77" i="5"/>
  <c r="T70" i="3"/>
  <c r="P71" i="3"/>
  <c r="C71" i="3"/>
  <c r="R70" i="3"/>
  <c r="H70" i="3"/>
  <c r="E70" i="3"/>
  <c r="G70" i="3" s="1"/>
  <c r="O70" i="3"/>
  <c r="F71" i="3" s="1"/>
  <c r="H79" i="7" l="1"/>
  <c r="O79" i="7"/>
  <c r="F80" i="7" s="1"/>
  <c r="E79" i="7"/>
  <c r="G79" i="7" s="1"/>
  <c r="R79" i="7"/>
  <c r="P80" i="7"/>
  <c r="T79" i="7"/>
  <c r="C80" i="7"/>
  <c r="C79" i="6"/>
  <c r="T78" i="6"/>
  <c r="P79" i="6"/>
  <c r="E78" i="6"/>
  <c r="G78" i="6" s="1"/>
  <c r="O78" i="6"/>
  <c r="F79" i="6" s="1"/>
  <c r="R78" i="6"/>
  <c r="H78" i="6"/>
  <c r="P79" i="5"/>
  <c r="C79" i="5"/>
  <c r="T78" i="5"/>
  <c r="R78" i="5"/>
  <c r="E78" i="5"/>
  <c r="G78" i="5" s="1"/>
  <c r="O78" i="5"/>
  <c r="F79" i="5" s="1"/>
  <c r="H78" i="5"/>
  <c r="R71" i="3"/>
  <c r="E71" i="3"/>
  <c r="G71" i="3" s="1"/>
  <c r="O71" i="3"/>
  <c r="F72" i="3" s="1"/>
  <c r="H71" i="3"/>
  <c r="C72" i="3"/>
  <c r="P72" i="3"/>
  <c r="T71" i="3"/>
  <c r="R80" i="7" l="1"/>
  <c r="O80" i="7"/>
  <c r="F81" i="7" s="1"/>
  <c r="H80" i="7"/>
  <c r="E80" i="7"/>
  <c r="G80" i="7" s="1"/>
  <c r="T80" i="7"/>
  <c r="C81" i="7"/>
  <c r="P81" i="7"/>
  <c r="P80" i="6"/>
  <c r="C80" i="6"/>
  <c r="T79" i="6"/>
  <c r="O79" i="6"/>
  <c r="F80" i="6" s="1"/>
  <c r="H79" i="6"/>
  <c r="E79" i="6"/>
  <c r="G79" i="6" s="1"/>
  <c r="R79" i="6"/>
  <c r="O79" i="5"/>
  <c r="F80" i="5" s="1"/>
  <c r="H79" i="5"/>
  <c r="E79" i="5"/>
  <c r="G79" i="5" s="1"/>
  <c r="R79" i="5"/>
  <c r="P80" i="5"/>
  <c r="T79" i="5"/>
  <c r="C80" i="5"/>
  <c r="T72" i="3"/>
  <c r="P73" i="3"/>
  <c r="C73" i="3"/>
  <c r="R72" i="3"/>
  <c r="H72" i="3"/>
  <c r="E72" i="3"/>
  <c r="G72" i="3" s="1"/>
  <c r="O72" i="3"/>
  <c r="F73" i="3" s="1"/>
  <c r="C82" i="7" l="1"/>
  <c r="T81" i="7"/>
  <c r="P82" i="7"/>
  <c r="H81" i="7"/>
  <c r="E81" i="7"/>
  <c r="G81" i="7" s="1"/>
  <c r="R81" i="7"/>
  <c r="O81" i="7"/>
  <c r="F82" i="7" s="1"/>
  <c r="R80" i="6"/>
  <c r="O80" i="6"/>
  <c r="F81" i="6" s="1"/>
  <c r="H80" i="6"/>
  <c r="E80" i="6"/>
  <c r="G80" i="6" s="1"/>
  <c r="T80" i="6"/>
  <c r="C81" i="6"/>
  <c r="P81" i="6"/>
  <c r="H80" i="5"/>
  <c r="R80" i="5"/>
  <c r="O80" i="5"/>
  <c r="F81" i="5" s="1"/>
  <c r="E80" i="5"/>
  <c r="G80" i="5" s="1"/>
  <c r="C81" i="5"/>
  <c r="P81" i="5"/>
  <c r="T80" i="5"/>
  <c r="O73" i="3"/>
  <c r="F74" i="3" s="1"/>
  <c r="H73" i="3"/>
  <c r="E73" i="3"/>
  <c r="G73" i="3" s="1"/>
  <c r="R73" i="3"/>
  <c r="C74" i="3"/>
  <c r="P74" i="3"/>
  <c r="T73" i="3"/>
  <c r="C83" i="7" l="1"/>
  <c r="T82" i="7"/>
  <c r="P83" i="7"/>
  <c r="R82" i="7"/>
  <c r="O82" i="7"/>
  <c r="F83" i="7" s="1"/>
  <c r="H82" i="7"/>
  <c r="E82" i="7"/>
  <c r="G82" i="7" s="1"/>
  <c r="P82" i="6"/>
  <c r="T81" i="6"/>
  <c r="C82" i="6"/>
  <c r="E81" i="6"/>
  <c r="G81" i="6" s="1"/>
  <c r="H81" i="6"/>
  <c r="R81" i="6"/>
  <c r="O81" i="6"/>
  <c r="F82" i="6" s="1"/>
  <c r="P82" i="5"/>
  <c r="C82" i="5"/>
  <c r="T81" i="5"/>
  <c r="H81" i="5"/>
  <c r="E81" i="5"/>
  <c r="G81" i="5" s="1"/>
  <c r="O81" i="5"/>
  <c r="F82" i="5" s="1"/>
  <c r="R81" i="5"/>
  <c r="R74" i="3"/>
  <c r="H74" i="3"/>
  <c r="E74" i="3"/>
  <c r="G74" i="3" s="1"/>
  <c r="O74" i="3"/>
  <c r="F75" i="3" s="1"/>
  <c r="T74" i="3"/>
  <c r="P75" i="3"/>
  <c r="C75" i="3"/>
  <c r="P84" i="7" l="1"/>
  <c r="C84" i="7"/>
  <c r="T83" i="7"/>
  <c r="E83" i="7"/>
  <c r="G83" i="7" s="1"/>
  <c r="O83" i="7"/>
  <c r="F84" i="7" s="1"/>
  <c r="H83" i="7"/>
  <c r="R83" i="7"/>
  <c r="R82" i="6"/>
  <c r="O82" i="6"/>
  <c r="F83" i="6" s="1"/>
  <c r="H82" i="6"/>
  <c r="E82" i="6"/>
  <c r="G82" i="6" s="1"/>
  <c r="C83" i="6"/>
  <c r="T82" i="6"/>
  <c r="P83" i="6"/>
  <c r="R82" i="5"/>
  <c r="O82" i="5"/>
  <c r="F83" i="5" s="1"/>
  <c r="E82" i="5"/>
  <c r="G82" i="5" s="1"/>
  <c r="H82" i="5"/>
  <c r="C83" i="5"/>
  <c r="T82" i="5"/>
  <c r="P83" i="5"/>
  <c r="C76" i="3"/>
  <c r="P76" i="3"/>
  <c r="T75" i="3"/>
  <c r="R75" i="3"/>
  <c r="O75" i="3"/>
  <c r="F76" i="3" s="1"/>
  <c r="H75" i="3"/>
  <c r="E75" i="3"/>
  <c r="G75" i="3" s="1"/>
  <c r="R84" i="7" l="1"/>
  <c r="O84" i="7"/>
  <c r="F85" i="7" s="1"/>
  <c r="H84" i="7"/>
  <c r="E84" i="7"/>
  <c r="G84" i="7" s="1"/>
  <c r="C85" i="7"/>
  <c r="T84" i="7"/>
  <c r="P85" i="7"/>
  <c r="P84" i="6"/>
  <c r="T83" i="6"/>
  <c r="C84" i="6"/>
  <c r="E83" i="6"/>
  <c r="G83" i="6" s="1"/>
  <c r="O83" i="6"/>
  <c r="F84" i="6" s="1"/>
  <c r="H83" i="6"/>
  <c r="R83" i="6"/>
  <c r="P84" i="5"/>
  <c r="C84" i="5"/>
  <c r="T83" i="5"/>
  <c r="E83" i="5"/>
  <c r="G83" i="5" s="1"/>
  <c r="H83" i="5"/>
  <c r="R83" i="5"/>
  <c r="O83" i="5"/>
  <c r="F84" i="5" s="1"/>
  <c r="T76" i="3"/>
  <c r="C77" i="3"/>
  <c r="P77" i="3"/>
  <c r="R76" i="3"/>
  <c r="H76" i="3"/>
  <c r="E76" i="3"/>
  <c r="G76" i="3" s="1"/>
  <c r="O76" i="3"/>
  <c r="F77" i="3" s="1"/>
  <c r="P86" i="7" l="1"/>
  <c r="T86" i="7" s="1"/>
  <c r="C86" i="7"/>
  <c r="T85" i="7"/>
  <c r="R85" i="7"/>
  <c r="O85" i="7"/>
  <c r="F86" i="7" s="1"/>
  <c r="H85" i="7"/>
  <c r="E85" i="7"/>
  <c r="G85" i="7" s="1"/>
  <c r="R84" i="6"/>
  <c r="H84" i="6"/>
  <c r="O84" i="6"/>
  <c r="F85" i="6" s="1"/>
  <c r="E84" i="6"/>
  <c r="G84" i="6" s="1"/>
  <c r="C85" i="6"/>
  <c r="T84" i="6"/>
  <c r="P85" i="6"/>
  <c r="R84" i="5"/>
  <c r="O84" i="5"/>
  <c r="F85" i="5" s="1"/>
  <c r="H84" i="5"/>
  <c r="E84" i="5"/>
  <c r="G84" i="5" s="1"/>
  <c r="C85" i="5"/>
  <c r="T84" i="5"/>
  <c r="P85" i="5"/>
  <c r="C78" i="3"/>
  <c r="P78" i="3"/>
  <c r="T77" i="3"/>
  <c r="E77" i="3"/>
  <c r="G77" i="3" s="1"/>
  <c r="O77" i="3"/>
  <c r="F78" i="3" s="1"/>
  <c r="R77" i="3"/>
  <c r="H77" i="3"/>
  <c r="R86" i="7" l="1"/>
  <c r="O86" i="7"/>
  <c r="H86" i="7"/>
  <c r="E86" i="7"/>
  <c r="G86" i="7" s="1"/>
  <c r="P86" i="6"/>
  <c r="T86" i="6" s="1"/>
  <c r="T85" i="6"/>
  <c r="C86" i="6"/>
  <c r="O85" i="6"/>
  <c r="F86" i="6" s="1"/>
  <c r="H85" i="6"/>
  <c r="R85" i="6"/>
  <c r="E85" i="6"/>
  <c r="G85" i="6" s="1"/>
  <c r="P86" i="5"/>
  <c r="T86" i="5" s="1"/>
  <c r="C86" i="5"/>
  <c r="T85" i="5"/>
  <c r="O85" i="5"/>
  <c r="F86" i="5" s="1"/>
  <c r="R85" i="5"/>
  <c r="H85" i="5"/>
  <c r="E85" i="5"/>
  <c r="G85" i="5" s="1"/>
  <c r="T78" i="3"/>
  <c r="P79" i="3"/>
  <c r="C79" i="3"/>
  <c r="R78" i="3"/>
  <c r="H78" i="3"/>
  <c r="E78" i="3"/>
  <c r="G78" i="3" s="1"/>
  <c r="O78" i="3"/>
  <c r="F79" i="3" s="1"/>
  <c r="R86" i="6" l="1"/>
  <c r="O86" i="6"/>
  <c r="E86" i="6"/>
  <c r="G86" i="6" s="1"/>
  <c r="H86" i="6"/>
  <c r="R86" i="5"/>
  <c r="O86" i="5"/>
  <c r="H86" i="5"/>
  <c r="E86" i="5"/>
  <c r="G86" i="5" s="1"/>
  <c r="O79" i="3"/>
  <c r="F80" i="3" s="1"/>
  <c r="E79" i="3"/>
  <c r="G79" i="3" s="1"/>
  <c r="H79" i="3"/>
  <c r="R79" i="3"/>
  <c r="C80" i="3"/>
  <c r="T79" i="3"/>
  <c r="P80" i="3"/>
  <c r="T80" i="3" l="1"/>
  <c r="P81" i="3"/>
  <c r="C81" i="3"/>
  <c r="R80" i="3"/>
  <c r="H80" i="3"/>
  <c r="E80" i="3"/>
  <c r="G80" i="3" s="1"/>
  <c r="O80" i="3"/>
  <c r="F81" i="3" s="1"/>
  <c r="C82" i="3" l="1"/>
  <c r="T81" i="3"/>
  <c r="P82" i="3"/>
  <c r="R81" i="3"/>
  <c r="H81" i="3"/>
  <c r="O81" i="3"/>
  <c r="F82" i="3" s="1"/>
  <c r="E81" i="3"/>
  <c r="G81" i="3" s="1"/>
  <c r="T82" i="3" l="1"/>
  <c r="P83" i="3"/>
  <c r="C83" i="3"/>
  <c r="R82" i="3"/>
  <c r="H82" i="3"/>
  <c r="E82" i="3"/>
  <c r="G82" i="3" s="1"/>
  <c r="O82" i="3"/>
  <c r="F83" i="3" s="1"/>
  <c r="E83" i="3" l="1"/>
  <c r="G83" i="3" s="1"/>
  <c r="R83" i="3"/>
  <c r="O83" i="3"/>
  <c r="F84" i="3" s="1"/>
  <c r="H83" i="3"/>
  <c r="C84" i="3"/>
  <c r="T83" i="3"/>
  <c r="P84" i="3"/>
  <c r="R84" i="3" l="1"/>
  <c r="H84" i="3"/>
  <c r="E84" i="3"/>
  <c r="G84" i="3" s="1"/>
  <c r="O84" i="3"/>
  <c r="F85" i="3" s="1"/>
  <c r="T84" i="3"/>
  <c r="P85" i="3"/>
  <c r="C85" i="3"/>
  <c r="C86" i="3" l="1"/>
  <c r="T85" i="3"/>
  <c r="P86" i="3"/>
  <c r="T86" i="3" s="1"/>
  <c r="O85" i="3"/>
  <c r="F86" i="3" s="1"/>
  <c r="H85" i="3"/>
  <c r="E85" i="3"/>
  <c r="G85" i="3" s="1"/>
  <c r="R85" i="3"/>
  <c r="R86" i="3" l="1"/>
  <c r="H86" i="3"/>
  <c r="E86" i="3"/>
  <c r="G86" i="3" s="1"/>
  <c r="O86"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
    <bk>
      <extLst>
        <ext uri="{3e2802c4-a4d2-4d8b-9148-e3be6c30e623}">
          <xlrd:rvb i="2"/>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futureMetadata>
  <cellMetadata count="1">
    <bk>
      <rc t="1" v="0"/>
    </bk>
  </cellMetadata>
  <valueMetadata count="9">
    <bk>
      <rc t="2" v="0"/>
    </bk>
    <bk>
      <rc t="2" v="1"/>
    </bk>
    <bk>
      <rc t="2" v="2"/>
    </bk>
    <bk>
      <rc t="2" v="3"/>
    </bk>
    <bk>
      <rc t="2" v="4"/>
    </bk>
    <bk>
      <rc t="2" v="5"/>
    </bk>
    <bk>
      <rc t="2" v="6"/>
    </bk>
    <bk>
      <rc t="2" v="7"/>
    </bk>
    <bk>
      <rc t="2" v="8"/>
    </bk>
  </valueMetadata>
</metadata>
</file>

<file path=xl/sharedStrings.xml><?xml version="1.0" encoding="utf-8"?>
<sst xmlns="http://schemas.openxmlformats.org/spreadsheetml/2006/main" count="240" uniqueCount="155">
  <si>
    <t>Three Rules for using the Investment Manager</t>
  </si>
  <si>
    <t>General Statement:</t>
  </si>
  <si>
    <t>be as follows:</t>
  </si>
  <si>
    <t xml:space="preserve">Stock #1:  </t>
  </si>
  <si>
    <t>Stock #3:</t>
  </si>
  <si>
    <t>Rules</t>
  </si>
  <si>
    <t>First Rule:</t>
  </si>
  <si>
    <t>Second Rule:</t>
  </si>
  <si>
    <t>Each stock must NOT be thinly traded.  There must be active trading each day.</t>
  </si>
  <si>
    <t>Third Rule:</t>
  </si>
  <si>
    <t>Each stock must show high VOLUME of shares traded daily.</t>
  </si>
  <si>
    <t>Method of Trade</t>
  </si>
  <si>
    <t>The ultimate goal will be to hold $70,000 in cash equity in the trading account.</t>
  </si>
  <si>
    <t>Of that initial amount, roughly $20,000 will be held in an "anchor" stock, and</t>
  </si>
  <si>
    <t>will not be traded on the swing.  The remaining $50,000 will be swing traded</t>
  </si>
  <si>
    <t>as follows:</t>
  </si>
  <si>
    <t>buy, sell or hold.  If buy or sell, it will compute the dollar amount of the trade</t>
  </si>
  <si>
    <t>to execute, and it will be determined at that time, which stock or stocks will</t>
  </si>
  <si>
    <t xml:space="preserve">be traded in the requisite dollar amount.  </t>
  </si>
  <si>
    <t>The program allows for scenerio plotting, which, in effect, is "predicting" the</t>
  </si>
  <si>
    <t>placing the relevant buy or sell orders in advance.  If the stock price changes</t>
  </si>
  <si>
    <t xml:space="preserve">as per prediction, the trade WILL execute, if not, then nothing need happen. </t>
  </si>
  <si>
    <t>Price rises and price drops can be "predicted" like this ongoing, so that even</t>
  </si>
  <si>
    <t xml:space="preserve">if we are not watching the market, a trade can be executed automatically, </t>
  </si>
  <si>
    <t>and the portfolio can gain in value without having to watch it constantly.</t>
  </si>
  <si>
    <t>It is not unreasonable to assume that between $500 and $1,000 can be made</t>
  </si>
  <si>
    <t>with each and every trade.  There will be some trades that are compensatory</t>
  </si>
  <si>
    <t xml:space="preserve">and lateral trades made that basically are ones that get us out of stagnant </t>
  </si>
  <si>
    <t>stocks and into volatile ones.  Those trades will not see gains, but the swing</t>
  </si>
  <si>
    <t>trades are expected to generate good income going forward.</t>
  </si>
  <si>
    <r>
      <t xml:space="preserve">When any particular stock ceases to show </t>
    </r>
    <r>
      <rPr>
        <b/>
        <i/>
        <sz val="11"/>
        <color theme="1"/>
        <rFont val="Calibri"/>
        <family val="2"/>
        <scheme val="minor"/>
      </rPr>
      <t>any</t>
    </r>
    <r>
      <rPr>
        <sz val="10"/>
        <rFont val="Arial"/>
        <family val="2"/>
      </rPr>
      <t xml:space="preserve"> of the three rules, then it MUST</t>
    </r>
  </si>
  <si>
    <t>be disposed of, and a lateral trade MUST be done, buying another stock that</t>
  </si>
  <si>
    <t>shows all three of the rules set forth.</t>
  </si>
  <si>
    <t>DATA IN THE MANAGER WORKSHEET</t>
  </si>
  <si>
    <t>Date, Column A:</t>
  </si>
  <si>
    <t>The date is automatically entered as the first day, referenced in DATA B6</t>
  </si>
  <si>
    <t>The remaining dates must be manually entered on each line by the user</t>
  </si>
  <si>
    <t>Stock Price, Column B:</t>
  </si>
  <si>
    <t>This value is the current individual stock price quoted from the ticker on that</t>
  </si>
  <si>
    <t>Current Stock Value, Column C:</t>
  </si>
  <si>
    <t xml:space="preserve">On Line 8 this value is referenced by the initial stock purchase, G4 times price </t>
  </si>
  <si>
    <t xml:space="preserve">shown on B8.  All subsequent lines in Column C will be the product of </t>
  </si>
  <si>
    <t>total shares previous line Column P times Stock Price Column B on current</t>
  </si>
  <si>
    <t># of Shares, Column D:</t>
  </si>
  <si>
    <t>On line 8 this value is defaulted and represents Column C divided by Stock</t>
  </si>
  <si>
    <t>price Column B (same line).  On subsequent lines, this value is the sum</t>
  </si>
  <si>
    <t>of Column F-G divided by Stock Price Column B.</t>
  </si>
  <si>
    <t>This value determines how many shares to Purchase or Sell.</t>
  </si>
  <si>
    <t>Action to take, Column E:</t>
  </si>
  <si>
    <t>This action will be "P" (purchase), "S" (sell) or "H" (Hold).  The result</t>
  </si>
  <si>
    <t>depends upon previous line P and current line B</t>
  </si>
  <si>
    <t>P/S Amount, Column F-G:</t>
  </si>
  <si>
    <t>This value represents a dollar amount of stock to Purchase or Sell.</t>
  </si>
  <si>
    <t>Gross Stock Value, Column H-I:</t>
  </si>
  <si>
    <t>This value will represent the total value of the stock after the actual amount</t>
  </si>
  <si>
    <t>of trade Column J is entered  If no trade occurred, then the value will be the</t>
  </si>
  <si>
    <t>same as the Stock Value Column C.</t>
  </si>
  <si>
    <t>Amount of Trade, Column J:</t>
  </si>
  <si>
    <t xml:space="preserve">On line 8, the amount defaults to the value shown in H4.  Subsequent lines </t>
  </si>
  <si>
    <t>are inputted manually by the user.</t>
  </si>
  <si>
    <t>Commissions, Column K:</t>
  </si>
  <si>
    <t>User input field to reflect trade commissions charged by the broker.</t>
  </si>
  <si>
    <t>Interest Received, Column L:</t>
  </si>
  <si>
    <t>User input field to reflect interest received or paid by broker for cash balance</t>
  </si>
  <si>
    <t>Cash Withdraw, Column M:</t>
  </si>
  <si>
    <t>User input field to reflect cash removed from the account.</t>
  </si>
  <si>
    <t>Deposits, Column O:</t>
  </si>
  <si>
    <t>User input field to reflect cash deposited to the account.</t>
  </si>
  <si>
    <t>Total Shares Held, Column P:</t>
  </si>
  <si>
    <t>The net number of shares held, based upon actions from Column E.</t>
  </si>
  <si>
    <t>K Factor, Column Q:</t>
  </si>
  <si>
    <t>Portfolio Net Value, Column R:</t>
  </si>
  <si>
    <t xml:space="preserve">Reflects the net value of the portfolio and is affected by stock value, </t>
  </si>
  <si>
    <t>deposits and withdrawals.</t>
  </si>
  <si>
    <t>DATA SHEET</t>
  </si>
  <si>
    <t>START DATE:</t>
  </si>
  <si>
    <t>ENTER INITIAL CASH TO INVEST:</t>
  </si>
  <si>
    <t>ENTER MARGIN PERCENTAGE:</t>
  </si>
  <si>
    <t>Powered by:</t>
  </si>
  <si>
    <t>TALON TECHNOLOGY®</t>
  </si>
  <si>
    <t>Talon Technology     SINGLE &amp; MULTIPLE STOCK PORTFOLIO</t>
  </si>
  <si>
    <t>STEP 1:    ENTER AMOUNT OF CASH BEING PLACED INTO TALON:</t>
  </si>
  <si>
    <t>Starting Date:</t>
  </si>
  <si>
    <t xml:space="preserve"> AMOUNT OF EQUITIES PURCHASED:</t>
  </si>
  <si>
    <t>STEP 2:        ENTER THE AMOUNT OF MARGIN USED INITIALLY:</t>
  </si>
  <si>
    <t>DATE</t>
  </si>
  <si>
    <t>ACTION</t>
  </si>
  <si>
    <t>P/S  $ AMOUNT</t>
  </si>
  <si>
    <t>GROSS STOCK VALUE</t>
  </si>
  <si>
    <t>Enter $$ Amount</t>
  </si>
  <si>
    <t>Com</t>
  </si>
  <si>
    <t>INT REC</t>
  </si>
  <si>
    <t>Cash Withdraw</t>
  </si>
  <si>
    <t>Deposits</t>
  </si>
  <si>
    <t>Cash Balance</t>
  </si>
  <si>
    <t>Total Shares Held</t>
  </si>
  <si>
    <t>K Factor</t>
  </si>
  <si>
    <t>PORTFOLIO NET VALUE</t>
  </si>
  <si>
    <t>POSITION</t>
  </si>
  <si>
    <t>Stock Price</t>
  </si>
  <si>
    <t>Stock Value</t>
  </si>
  <si>
    <t># of Shares</t>
  </si>
  <si>
    <t>Of Actual Trade</t>
  </si>
  <si>
    <t>How to set it up (Excel Desktop, Microsoft 365)</t>
  </si>
  <si>
    <r>
      <t xml:space="preserve">1. Go to </t>
    </r>
    <r>
      <rPr>
        <b/>
        <sz val="11"/>
        <color theme="1"/>
        <rFont val="Calibri"/>
        <family val="2"/>
        <scheme val="minor"/>
      </rPr>
      <t>DATA</t>
    </r>
    <r>
      <rPr>
        <sz val="11"/>
        <color theme="1"/>
        <rFont val="Calibri"/>
        <family val="2"/>
        <scheme val="minor"/>
      </rPr>
      <t xml:space="preserve"> tab.</t>
    </r>
  </si>
  <si>
    <r>
      <t xml:space="preserve">2. In </t>
    </r>
    <r>
      <rPr>
        <b/>
        <sz val="11"/>
        <color theme="1"/>
        <rFont val="Calibri"/>
        <family val="2"/>
        <scheme val="minor"/>
      </rPr>
      <t>B4</t>
    </r>
    <r>
      <rPr>
        <sz val="11"/>
        <color theme="1"/>
        <rFont val="Calibri"/>
        <family val="2"/>
        <scheme val="minor"/>
      </rPr>
      <t xml:space="preserve">, type a ticker like: </t>
    </r>
    <r>
      <rPr>
        <sz val="10"/>
        <color theme="1"/>
        <rFont val="Arial Unicode MS"/>
      </rPr>
      <t>AAPL</t>
    </r>
  </si>
  <si>
    <r>
      <t xml:space="preserve">3. Click </t>
    </r>
    <r>
      <rPr>
        <b/>
        <sz val="11"/>
        <color theme="1"/>
        <rFont val="Calibri"/>
        <family val="2"/>
        <scheme val="minor"/>
      </rPr>
      <t>B4</t>
    </r>
  </si>
  <si>
    <r>
      <t xml:space="preserve">4. Ribbon: </t>
    </r>
    <r>
      <rPr>
        <b/>
        <sz val="11"/>
        <color theme="1"/>
        <rFont val="Calibri"/>
        <family val="2"/>
        <scheme val="minor"/>
      </rPr>
      <t>Data → Stocks</t>
    </r>
  </si>
  <si>
    <t>5. If it converts correctly, you’ll see a small stock icon in the cell (or a card icon).</t>
  </si>
  <si>
    <t>Stock Name:</t>
  </si>
  <si>
    <t>Price</t>
  </si>
  <si>
    <t>Volume</t>
  </si>
  <si>
    <t>High</t>
  </si>
  <si>
    <t>Low</t>
  </si>
  <si>
    <t>Stock Name</t>
  </si>
  <si>
    <t>Details</t>
  </si>
  <si>
    <t>Stock #1 Name:</t>
  </si>
  <si>
    <t>Stock #2 Name:</t>
  </si>
  <si>
    <t>Stock #3 Name:</t>
  </si>
  <si>
    <t>Stock #4 Name:</t>
  </si>
  <si>
    <t>Initial Shares</t>
  </si>
  <si>
    <t>Stock #</t>
  </si>
  <si>
    <t>Initial Inv.</t>
  </si>
  <si>
    <t>INPUT</t>
  </si>
  <si>
    <t>Change</t>
  </si>
  <si>
    <t>Vol Ave.</t>
  </si>
  <si>
    <t>Prev Close</t>
  </si>
  <si>
    <t>Initial Cash</t>
  </si>
  <si>
    <t>Color Legend:</t>
  </si>
  <si>
    <t>User Enters Data</t>
  </si>
  <si>
    <t>Program Use Only Do Not Change these numbers</t>
  </si>
  <si>
    <t>Stocks picked should be marginable if possible</t>
  </si>
  <si>
    <t>Stock price should be $3.50-$5 per share</t>
  </si>
  <si>
    <t>Stock price should be $5 to $6 dollars per share</t>
  </si>
  <si>
    <t>Stock price should be $6 to $82 dollars per share</t>
  </si>
  <si>
    <t>Stock price should be$8 to $14 per share</t>
  </si>
  <si>
    <t xml:space="preserve">Stock #2:  </t>
  </si>
  <si>
    <t>Stock #4:</t>
  </si>
  <si>
    <t>Note:  If your stock picks do not meet that criteria, just proceed with the ones you selected</t>
  </si>
  <si>
    <t xml:space="preserve">Initial buy will include four stocks (as noted above).  The value of the buy </t>
  </si>
  <si>
    <t>This is a hard fast rule in the Automatic Investment Manager algorithm.</t>
  </si>
  <si>
    <t>will be a total of one half of the invested cash, leaving the other half as a backup.</t>
  </si>
  <si>
    <t xml:space="preserve"> Each day, the stock value will populate automatically, and enter the values</t>
  </si>
  <si>
    <t>into the A.I.M. portfolio daily record.  The program will then compute whether to</t>
  </si>
  <si>
    <t xml:space="preserve">stock prices, then entering those predictions into the daily record, and </t>
  </si>
  <si>
    <t>date shown in Column A and should be entered by the user. From there, the</t>
  </si>
  <si>
    <t>program will calculate gross value and show either a Purchase or Sell (P or S).</t>
  </si>
  <si>
    <t>line.  The program calculates this.</t>
  </si>
  <si>
    <t>This is a constant that is computed by the program and changes as trades are</t>
  </si>
  <si>
    <t xml:space="preserve">made going forward. </t>
  </si>
  <si>
    <t>Use THIS column to enter the Price per share on your FIRST Stock Buy</t>
  </si>
  <si>
    <t>Ticker</t>
  </si>
  <si>
    <t/>
  </si>
  <si>
    <t xml:space="preserve">Four stocks will be picked for the initial investment.  Initial value of that stock will </t>
  </si>
  <si>
    <t>Each stock must have shown significant volatility for at least 12 previous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</si>
</sst>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409]mmmm\ d\,\ yyyy;@"/>
    <numFmt numFmtId="165" formatCode="_(&quot;$&quot;* #,##0_);_(&quot;$&quot;* \(#,##0\);_(&quot;$&quot;* &quot;-&quot;??_);_(@_)"/>
    <numFmt numFmtId="166" formatCode="mmmm\ d\,\ yyyy"/>
    <numFmt numFmtId="167" formatCode="mm/dd/yy"/>
    <numFmt numFmtId="168" formatCode="_([$$-409]* #,##0.00_);_([$$-409]* \(#,##0.00\);_([$$-409]* &quot;-&quot;??_);_(@_)"/>
  </numFmts>
  <fonts count="20">
    <font>
      <sz val="11"/>
      <color theme="1"/>
      <name val="Calibri"/>
      <family val="2"/>
      <scheme val="minor"/>
    </font>
    <font>
      <sz val="11"/>
      <color theme="1"/>
      <name val="Calibri"/>
      <family val="2"/>
      <scheme val="minor"/>
    </font>
    <font>
      <b/>
      <sz val="11"/>
      <color theme="1"/>
      <name val="Calibri"/>
      <family val="2"/>
      <scheme val="minor"/>
    </font>
    <font>
      <b/>
      <u/>
      <sz val="11"/>
      <color theme="1"/>
      <name val="Calibri"/>
      <family val="2"/>
      <scheme val="minor"/>
    </font>
    <font>
      <b/>
      <i/>
      <sz val="11"/>
      <color theme="1"/>
      <name val="Calibri"/>
      <family val="2"/>
      <scheme val="minor"/>
    </font>
    <font>
      <sz val="10"/>
      <name val="Arial"/>
      <family val="2"/>
    </font>
    <font>
      <b/>
      <sz val="11"/>
      <color rgb="FFFF0000"/>
      <name val="Calibri"/>
      <family val="2"/>
      <scheme val="minor"/>
    </font>
    <font>
      <sz val="9"/>
      <name val="Arial"/>
      <family val="2"/>
    </font>
    <font>
      <b/>
      <u/>
      <sz val="10"/>
      <name val="Arial"/>
      <family val="2"/>
    </font>
    <font>
      <b/>
      <u/>
      <sz val="10"/>
      <color indexed="10"/>
      <name val="Arial"/>
      <family val="2"/>
    </font>
    <font>
      <b/>
      <i/>
      <u/>
      <sz val="9"/>
      <name val="Arial"/>
      <family val="2"/>
    </font>
    <font>
      <b/>
      <sz val="9"/>
      <name val="Arial"/>
      <family val="2"/>
    </font>
    <font>
      <sz val="8"/>
      <name val="Arial"/>
      <family val="2"/>
    </font>
    <font>
      <b/>
      <sz val="13.5"/>
      <color theme="1"/>
      <name val="Calibri"/>
      <family val="2"/>
      <scheme val="minor"/>
    </font>
    <font>
      <sz val="10"/>
      <color theme="1"/>
      <name val="Arial Unicode MS"/>
    </font>
    <font>
      <sz val="11"/>
      <color rgb="FFFF0000"/>
      <name val="Calibri"/>
      <family val="2"/>
      <scheme val="minor"/>
    </font>
    <font>
      <b/>
      <sz val="10"/>
      <name val="Arial"/>
      <family val="2"/>
    </font>
    <font>
      <b/>
      <sz val="10"/>
      <color rgb="FFFF0000"/>
      <name val="Arial"/>
      <family val="2"/>
    </font>
    <font>
      <sz val="10"/>
      <color rgb="FFFF0000"/>
      <name val="Arial"/>
      <family val="2"/>
    </font>
    <font>
      <b/>
      <sz val="9"/>
      <color rgb="FFFF0000"/>
      <name val="Arial"/>
      <family val="2"/>
    </font>
  </fonts>
  <fills count="5">
    <fill>
      <patternFill patternType="none"/>
    </fill>
    <fill>
      <patternFill patternType="gray125"/>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indexed="64"/>
      </patternFill>
    </fill>
  </fills>
  <borders count="4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s>
  <cellStyleXfs count="6">
    <xf numFmtId="0" fontId="0" fillId="0" borderId="0"/>
    <xf numFmtId="0" fontId="1" fillId="0" borderId="0"/>
    <xf numFmtId="0" fontId="5" fillId="0" borderId="0"/>
    <xf numFmtId="44" fontId="5"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86">
    <xf numFmtId="0" fontId="0" fillId="0" borderId="0" xfId="0"/>
    <xf numFmtId="0" fontId="1" fillId="0" borderId="0" xfId="1"/>
    <xf numFmtId="0" fontId="5" fillId="0" borderId="0" xfId="2"/>
    <xf numFmtId="0" fontId="5" fillId="0" borderId="0" xfId="2" applyAlignment="1" applyProtection="1">
      <alignment horizontal="center"/>
      <protection hidden="1"/>
    </xf>
    <xf numFmtId="0" fontId="5" fillId="0" borderId="0" xfId="2" applyProtection="1">
      <protection hidden="1"/>
    </xf>
    <xf numFmtId="0" fontId="5" fillId="0" borderId="0" xfId="2" applyAlignment="1" applyProtection="1">
      <alignment shrinkToFit="1"/>
      <protection hidden="1"/>
    </xf>
    <xf numFmtId="0" fontId="8" fillId="0" borderId="0" xfId="2" applyFont="1" applyAlignment="1" applyProtection="1">
      <alignment horizontal="right"/>
      <protection hidden="1"/>
    </xf>
    <xf numFmtId="0" fontId="9" fillId="0" borderId="0" xfId="2" applyFont="1" applyAlignment="1" applyProtection="1">
      <alignment horizontal="center"/>
      <protection hidden="1"/>
    </xf>
    <xf numFmtId="0" fontId="5" fillId="0" borderId="0" xfId="2" applyAlignment="1">
      <alignment horizontal="center"/>
    </xf>
    <xf numFmtId="0" fontId="11" fillId="0" borderId="0" xfId="2" applyFont="1" applyAlignment="1">
      <alignment horizontal="center"/>
    </xf>
    <xf numFmtId="165" fontId="0" fillId="0" borderId="0" xfId="3" applyNumberFormat="1" applyFont="1" applyBorder="1" applyAlignment="1">
      <alignment horizontal="center"/>
    </xf>
    <xf numFmtId="0" fontId="5" fillId="0" borderId="16" xfId="2" applyBorder="1"/>
    <xf numFmtId="165" fontId="11" fillId="0" borderId="0" xfId="3" applyNumberFormat="1" applyFont="1" applyBorder="1" applyAlignment="1">
      <alignment horizontal="center"/>
    </xf>
    <xf numFmtId="0" fontId="11" fillId="0" borderId="14" xfId="2" applyFont="1" applyBorder="1" applyAlignment="1">
      <alignment wrapText="1"/>
    </xf>
    <xf numFmtId="165" fontId="11" fillId="0" borderId="14" xfId="3" applyNumberFormat="1" applyFont="1" applyBorder="1" applyAlignment="1">
      <alignment horizontal="center" wrapText="1"/>
    </xf>
    <xf numFmtId="0" fontId="11" fillId="0" borderId="27" xfId="2" applyFont="1" applyBorder="1" applyAlignment="1">
      <alignment horizontal="center"/>
    </xf>
    <xf numFmtId="0" fontId="11" fillId="0" borderId="25" xfId="2" applyFont="1" applyBorder="1" applyAlignment="1">
      <alignment wrapText="1"/>
    </xf>
    <xf numFmtId="0" fontId="11" fillId="0" borderId="11" xfId="2" applyFont="1" applyBorder="1" applyAlignment="1">
      <alignment wrapText="1"/>
    </xf>
    <xf numFmtId="165" fontId="11" fillId="0" borderId="28" xfId="3" applyNumberFormat="1" applyFont="1" applyBorder="1" applyAlignment="1">
      <alignment horizontal="center" wrapText="1"/>
    </xf>
    <xf numFmtId="165" fontId="0" fillId="0" borderId="0" xfId="3" applyNumberFormat="1" applyFont="1"/>
    <xf numFmtId="168" fontId="5" fillId="0" borderId="0" xfId="2" applyNumberFormat="1"/>
    <xf numFmtId="168" fontId="0" fillId="0" borderId="0" xfId="0" applyNumberFormat="1"/>
    <xf numFmtId="3" fontId="0" fillId="0" borderId="0" xfId="0" applyNumberFormat="1" applyAlignment="1">
      <alignment shrinkToFit="1"/>
    </xf>
    <xf numFmtId="0" fontId="0" fillId="0" borderId="0" xfId="0" applyAlignment="1">
      <alignment shrinkToFit="1"/>
    </xf>
    <xf numFmtId="0" fontId="6" fillId="0" borderId="36" xfId="0" applyFont="1" applyBorder="1" applyAlignment="1">
      <alignment horizontal="center" shrinkToFit="1"/>
    </xf>
    <xf numFmtId="0" fontId="6" fillId="0" borderId="36" xfId="0" applyFont="1" applyBorder="1" applyAlignment="1">
      <alignment horizontal="center"/>
    </xf>
    <xf numFmtId="9" fontId="5" fillId="0" borderId="25" xfId="2" applyNumberFormat="1" applyBorder="1" applyProtection="1">
      <protection locked="0"/>
    </xf>
    <xf numFmtId="168" fontId="5" fillId="0" borderId="27" xfId="2" applyNumberFormat="1" applyBorder="1" applyProtection="1">
      <protection locked="0"/>
    </xf>
    <xf numFmtId="43" fontId="5" fillId="0" borderId="27" xfId="4" applyFont="1" applyBorder="1" applyProtection="1">
      <protection locked="0"/>
    </xf>
    <xf numFmtId="44" fontId="5" fillId="0" borderId="26" xfId="5" applyFont="1" applyBorder="1" applyProtection="1">
      <protection locked="0"/>
    </xf>
    <xf numFmtId="0" fontId="5" fillId="0" borderId="41" xfId="2" applyBorder="1" applyAlignment="1">
      <alignment horizontal="center"/>
    </xf>
    <xf numFmtId="0" fontId="17" fillId="0" borderId="31" xfId="2" applyFont="1" applyBorder="1" applyAlignment="1">
      <alignment horizontal="center"/>
    </xf>
    <xf numFmtId="0" fontId="17" fillId="0" borderId="32" xfId="2" applyFont="1" applyBorder="1" applyAlignment="1">
      <alignment horizontal="center"/>
    </xf>
    <xf numFmtId="0" fontId="5" fillId="0" borderId="43" xfId="2" applyBorder="1" applyAlignment="1">
      <alignment horizontal="center"/>
    </xf>
    <xf numFmtId="0" fontId="5" fillId="0" borderId="41" xfId="2" applyBorder="1" applyAlignment="1" applyProtection="1">
      <alignment shrinkToFit="1"/>
      <protection hidden="1"/>
    </xf>
    <xf numFmtId="44" fontId="5" fillId="0" borderId="46" xfId="5" applyFont="1" applyBorder="1" applyAlignment="1" applyProtection="1">
      <alignment shrinkToFit="1"/>
      <protection hidden="1"/>
    </xf>
    <xf numFmtId="168" fontId="17" fillId="0" borderId="0" xfId="2" applyNumberFormat="1" applyFont="1"/>
    <xf numFmtId="0" fontId="5" fillId="0" borderId="41" xfId="2" applyBorder="1" applyAlignment="1" applyProtection="1">
      <alignment horizontal="center"/>
      <protection hidden="1"/>
    </xf>
    <xf numFmtId="0" fontId="5" fillId="0" borderId="46" xfId="2" applyBorder="1" applyAlignment="1" applyProtection="1">
      <alignment horizontal="center"/>
      <protection hidden="1"/>
    </xf>
    <xf numFmtId="0" fontId="5" fillId="0" borderId="42" xfId="2" applyBorder="1" applyAlignment="1" applyProtection="1">
      <alignment horizontal="center"/>
      <protection hidden="1"/>
    </xf>
    <xf numFmtId="0" fontId="18" fillId="0" borderId="0" xfId="2" applyFont="1" applyAlignment="1" applyProtection="1">
      <alignment shrinkToFit="1"/>
      <protection hidden="1"/>
    </xf>
    <xf numFmtId="168" fontId="6" fillId="0" borderId="0" xfId="0" applyNumberFormat="1" applyFont="1" applyAlignment="1">
      <alignment shrinkToFit="1"/>
    </xf>
    <xf numFmtId="168" fontId="5" fillId="0" borderId="0" xfId="2" applyNumberFormat="1" applyAlignment="1">
      <alignment shrinkToFit="1"/>
    </xf>
    <xf numFmtId="44" fontId="5" fillId="0" borderId="44" xfId="5" applyFont="1" applyBorder="1" applyProtection="1">
      <protection locked="0"/>
    </xf>
    <xf numFmtId="44" fontId="5" fillId="0" borderId="45" xfId="5" applyFont="1" applyBorder="1" applyProtection="1">
      <protection locked="0"/>
    </xf>
    <xf numFmtId="44" fontId="5" fillId="0" borderId="42" xfId="5" applyFont="1" applyBorder="1" applyAlignment="1" applyProtection="1">
      <alignment shrinkToFit="1"/>
      <protection hidden="1"/>
    </xf>
    <xf numFmtId="44" fontId="0" fillId="0" borderId="0" xfId="0" applyNumberFormat="1" applyAlignment="1" applyProtection="1">
      <alignment shrinkToFit="1"/>
      <protection hidden="1"/>
    </xf>
    <xf numFmtId="0" fontId="0" fillId="0" borderId="0" xfId="0" applyAlignment="1" applyProtection="1">
      <alignment shrinkToFit="1"/>
      <protection locked="0"/>
    </xf>
    <xf numFmtId="167" fontId="5" fillId="2" borderId="35" xfId="2" applyNumberFormat="1" applyFill="1" applyBorder="1" applyAlignment="1" applyProtection="1">
      <alignment horizontal="center"/>
      <protection locked="0"/>
    </xf>
    <xf numFmtId="44" fontId="5" fillId="2" borderId="10" xfId="3" applyFont="1" applyFill="1" applyBorder="1" applyAlignment="1" applyProtection="1">
      <alignment horizontal="center"/>
      <protection locked="0"/>
    </xf>
    <xf numFmtId="44" fontId="0" fillId="2" borderId="10" xfId="3" applyFont="1" applyFill="1" applyBorder="1" applyAlignment="1" applyProtection="1">
      <alignment horizontal="center"/>
      <protection locked="0"/>
    </xf>
    <xf numFmtId="167" fontId="5" fillId="2" borderId="38" xfId="2" applyNumberFormat="1" applyFill="1" applyBorder="1" applyAlignment="1" applyProtection="1">
      <alignment horizontal="center"/>
      <protection locked="0"/>
    </xf>
    <xf numFmtId="44" fontId="0" fillId="2" borderId="24" xfId="3" applyFont="1" applyFill="1" applyBorder="1" applyAlignment="1" applyProtection="1">
      <alignment horizontal="center"/>
      <protection locked="0"/>
    </xf>
    <xf numFmtId="165" fontId="7" fillId="3" borderId="31" xfId="3" applyNumberFormat="1" applyFont="1" applyFill="1" applyBorder="1" applyAlignment="1" applyProtection="1">
      <protection hidden="1"/>
    </xf>
    <xf numFmtId="37" fontId="7" fillId="3" borderId="31" xfId="3" applyNumberFormat="1" applyFont="1" applyFill="1" applyBorder="1" applyAlignment="1" applyProtection="1">
      <protection hidden="1"/>
    </xf>
    <xf numFmtId="0" fontId="5" fillId="3" borderId="31" xfId="2" applyFill="1" applyBorder="1" applyAlignment="1" applyProtection="1">
      <alignment horizontal="center"/>
      <protection hidden="1"/>
    </xf>
    <xf numFmtId="165" fontId="7" fillId="3" borderId="36" xfId="3" applyNumberFormat="1" applyFont="1" applyFill="1" applyBorder="1" applyAlignment="1" applyProtection="1">
      <protection hidden="1"/>
    </xf>
    <xf numFmtId="37" fontId="7" fillId="3" borderId="36" xfId="3" applyNumberFormat="1" applyFont="1" applyFill="1" applyBorder="1" applyAlignment="1" applyProtection="1">
      <protection hidden="1"/>
    </xf>
    <xf numFmtId="0" fontId="5" fillId="3" borderId="36" xfId="2" applyFill="1" applyBorder="1" applyAlignment="1" applyProtection="1">
      <alignment horizontal="center"/>
      <protection hidden="1"/>
    </xf>
    <xf numFmtId="165" fontId="7" fillId="3" borderId="32" xfId="3" applyNumberFormat="1" applyFont="1" applyFill="1" applyBorder="1" applyAlignment="1" applyProtection="1">
      <protection hidden="1"/>
    </xf>
    <xf numFmtId="37" fontId="7" fillId="3" borderId="33" xfId="3" applyNumberFormat="1" applyFont="1" applyFill="1" applyBorder="1" applyAlignment="1" applyProtection="1">
      <protection hidden="1"/>
    </xf>
    <xf numFmtId="165" fontId="12" fillId="3" borderId="31" xfId="2" applyNumberFormat="1" applyFont="1" applyFill="1" applyBorder="1" applyProtection="1">
      <protection hidden="1"/>
    </xf>
    <xf numFmtId="165" fontId="12" fillId="3" borderId="36" xfId="2" applyNumberFormat="1" applyFont="1" applyFill="1" applyBorder="1" applyProtection="1">
      <protection hidden="1"/>
    </xf>
    <xf numFmtId="167" fontId="5" fillId="3" borderId="29" xfId="2" applyNumberFormat="1" applyFill="1" applyBorder="1" applyAlignment="1" applyProtection="1">
      <alignment horizontal="center"/>
      <protection hidden="1"/>
    </xf>
    <xf numFmtId="44" fontId="0" fillId="3" borderId="30" xfId="3" applyFont="1" applyFill="1" applyBorder="1" applyAlignment="1" applyProtection="1">
      <alignment horizontal="center"/>
      <protection hidden="1"/>
    </xf>
    <xf numFmtId="44" fontId="12" fillId="4" borderId="31" xfId="3" applyFont="1" applyFill="1" applyBorder="1" applyProtection="1">
      <protection locked="0"/>
    </xf>
    <xf numFmtId="165" fontId="7" fillId="4" borderId="36" xfId="3" applyNumberFormat="1" applyFont="1" applyFill="1" applyBorder="1" applyAlignment="1" applyProtection="1">
      <alignment horizontal="center"/>
      <protection locked="0"/>
    </xf>
    <xf numFmtId="44" fontId="12" fillId="4" borderId="36" xfId="3" applyFont="1" applyFill="1" applyBorder="1" applyProtection="1">
      <protection locked="0"/>
    </xf>
    <xf numFmtId="44" fontId="12" fillId="4" borderId="39" xfId="3" applyFont="1" applyFill="1" applyBorder="1" applyProtection="1">
      <protection locked="0"/>
    </xf>
    <xf numFmtId="44" fontId="12" fillId="4" borderId="40" xfId="3" applyFont="1" applyFill="1" applyBorder="1" applyProtection="1">
      <protection locked="0"/>
    </xf>
    <xf numFmtId="0" fontId="5" fillId="4" borderId="0" xfId="2" applyFill="1"/>
    <xf numFmtId="0" fontId="5" fillId="3" borderId="0" xfId="2" applyFill="1"/>
    <xf numFmtId="0" fontId="16" fillId="0" borderId="0" xfId="2" applyFont="1"/>
    <xf numFmtId="167" fontId="5" fillId="4" borderId="35" xfId="2" applyNumberFormat="1" applyFill="1" applyBorder="1" applyAlignment="1" applyProtection="1">
      <alignment horizontal="center"/>
      <protection locked="0"/>
    </xf>
    <xf numFmtId="44" fontId="5" fillId="4" borderId="10" xfId="3" applyFont="1" applyFill="1" applyBorder="1" applyAlignment="1" applyProtection="1">
      <alignment horizontal="center"/>
      <protection locked="0"/>
    </xf>
    <xf numFmtId="44" fontId="0" fillId="4" borderId="10" xfId="3" applyFont="1" applyFill="1" applyBorder="1" applyAlignment="1" applyProtection="1">
      <alignment horizontal="center"/>
      <protection locked="0"/>
    </xf>
    <xf numFmtId="167" fontId="5" fillId="4" borderId="38" xfId="2" applyNumberFormat="1" applyFill="1" applyBorder="1" applyAlignment="1" applyProtection="1">
      <alignment horizontal="center"/>
      <protection locked="0"/>
    </xf>
    <xf numFmtId="44" fontId="0" fillId="4" borderId="24" xfId="3" applyFont="1" applyFill="1" applyBorder="1" applyAlignment="1" applyProtection="1">
      <alignment horizontal="center"/>
      <protection locked="0"/>
    </xf>
    <xf numFmtId="165" fontId="7" fillId="4" borderId="31" xfId="3" applyNumberFormat="1" applyFont="1" applyFill="1" applyBorder="1" applyAlignment="1" applyProtection="1">
      <alignment horizontal="center"/>
      <protection locked="0"/>
    </xf>
    <xf numFmtId="0" fontId="5" fillId="0" borderId="27" xfId="2" applyBorder="1" applyProtection="1">
      <protection locked="0"/>
    </xf>
    <xf numFmtId="168" fontId="5" fillId="0" borderId="40" xfId="2" applyNumberFormat="1" applyBorder="1" applyProtection="1">
      <protection hidden="1"/>
    </xf>
    <xf numFmtId="168" fontId="5" fillId="0" borderId="1" xfId="2" applyNumberFormat="1" applyBorder="1" applyProtection="1">
      <protection hidden="1"/>
    </xf>
    <xf numFmtId="168" fontId="5" fillId="0" borderId="36" xfId="2" applyNumberFormat="1" applyBorder="1" applyProtection="1">
      <protection hidden="1"/>
    </xf>
    <xf numFmtId="168" fontId="5" fillId="0" borderId="9" xfId="2" applyNumberFormat="1" applyBorder="1" applyProtection="1">
      <protection hidden="1"/>
    </xf>
    <xf numFmtId="0" fontId="2" fillId="0" borderId="4" xfId="1" applyFont="1" applyBorder="1" applyProtection="1">
      <protection hidden="1"/>
    </xf>
    <xf numFmtId="0" fontId="1" fillId="0" borderId="0" xfId="1" applyProtection="1">
      <protection hidden="1"/>
    </xf>
    <xf numFmtId="0" fontId="1" fillId="0" borderId="5" xfId="1" applyBorder="1" applyProtection="1">
      <protection hidden="1"/>
    </xf>
    <xf numFmtId="0" fontId="1" fillId="0" borderId="4" xfId="1" applyBorder="1" applyProtection="1">
      <protection hidden="1"/>
    </xf>
    <xf numFmtId="0" fontId="0" fillId="0" borderId="12" xfId="1" applyFont="1" applyBorder="1" applyProtection="1">
      <protection hidden="1"/>
    </xf>
    <xf numFmtId="0" fontId="0" fillId="0" borderId="13" xfId="1" applyFont="1" applyBorder="1" applyProtection="1">
      <protection hidden="1"/>
    </xf>
    <xf numFmtId="0" fontId="1" fillId="0" borderId="13" xfId="1" applyBorder="1" applyProtection="1">
      <protection hidden="1"/>
    </xf>
    <xf numFmtId="0" fontId="1" fillId="0" borderId="14" xfId="1" applyBorder="1" applyProtection="1">
      <protection hidden="1"/>
    </xf>
    <xf numFmtId="0" fontId="0" fillId="0" borderId="15" xfId="1" applyFont="1" applyBorder="1" applyProtection="1">
      <protection hidden="1"/>
    </xf>
    <xf numFmtId="0" fontId="0" fillId="0" borderId="0" xfId="1" applyFont="1" applyProtection="1">
      <protection hidden="1"/>
    </xf>
    <xf numFmtId="0" fontId="1" fillId="0" borderId="16" xfId="1" applyBorder="1" applyProtection="1">
      <protection hidden="1"/>
    </xf>
    <xf numFmtId="0" fontId="0" fillId="0" borderId="20" xfId="1" applyFont="1" applyBorder="1" applyProtection="1">
      <protection hidden="1"/>
    </xf>
    <xf numFmtId="0" fontId="0" fillId="0" borderId="21" xfId="1" applyFont="1" applyBorder="1" applyProtection="1">
      <protection hidden="1"/>
    </xf>
    <xf numFmtId="0" fontId="1" fillId="0" borderId="21" xfId="1" applyBorder="1" applyProtection="1">
      <protection hidden="1"/>
    </xf>
    <xf numFmtId="0" fontId="1" fillId="0" borderId="28" xfId="1" applyBorder="1" applyProtection="1">
      <protection hidden="1"/>
    </xf>
    <xf numFmtId="0" fontId="2" fillId="0" borderId="0" xfId="1" applyFont="1" applyProtection="1">
      <protection hidden="1"/>
    </xf>
    <xf numFmtId="0" fontId="2" fillId="0" borderId="6" xfId="1" applyFont="1" applyBorder="1" applyProtection="1">
      <protection hidden="1"/>
    </xf>
    <xf numFmtId="0" fontId="1" fillId="0" borderId="7" xfId="1" applyBorder="1" applyProtection="1">
      <protection hidden="1"/>
    </xf>
    <xf numFmtId="0" fontId="1" fillId="0" borderId="8" xfId="1" applyBorder="1" applyProtection="1">
      <protection hidden="1"/>
    </xf>
    <xf numFmtId="0" fontId="13" fillId="0" borderId="0" xfId="0" applyFont="1" applyAlignment="1" applyProtection="1">
      <alignment vertical="center"/>
      <protection hidden="1"/>
    </xf>
    <xf numFmtId="0" fontId="0" fillId="0" borderId="0" xfId="0" applyAlignment="1" applyProtection="1">
      <alignment horizontal="left" vertical="center" indent="1"/>
      <protection hidden="1"/>
    </xf>
    <xf numFmtId="0" fontId="17" fillId="0" borderId="7" xfId="2" applyFont="1" applyBorder="1" applyAlignment="1" applyProtection="1">
      <alignment horizontal="center"/>
      <protection hidden="1"/>
    </xf>
    <xf numFmtId="0" fontId="0" fillId="0" borderId="12" xfId="1" applyFont="1" applyBorder="1" applyAlignment="1" applyProtection="1">
      <alignment horizontal="center"/>
      <protection hidden="1"/>
    </xf>
    <xf numFmtId="0" fontId="1" fillId="0" borderId="13" xfId="1" applyBorder="1" applyAlignment="1" applyProtection="1">
      <alignment horizontal="center"/>
      <protection hidden="1"/>
    </xf>
    <xf numFmtId="0" fontId="1" fillId="0" borderId="14" xfId="1" applyBorder="1" applyAlignment="1" applyProtection="1">
      <alignment horizontal="center"/>
      <protection hidden="1"/>
    </xf>
    <xf numFmtId="0" fontId="15" fillId="0" borderId="0" xfId="1" applyFont="1" applyAlignment="1" applyProtection="1">
      <alignment horizontal="center"/>
      <protection hidden="1"/>
    </xf>
    <xf numFmtId="0" fontId="3" fillId="0" borderId="0" xfId="1" applyFont="1" applyAlignment="1" applyProtection="1">
      <alignment horizontal="center"/>
      <protection hidden="1"/>
    </xf>
    <xf numFmtId="0" fontId="3" fillId="0" borderId="5" xfId="1" applyFont="1" applyBorder="1" applyAlignment="1" applyProtection="1">
      <alignment horizontal="center"/>
      <protection hidden="1"/>
    </xf>
    <xf numFmtId="0" fontId="6" fillId="0" borderId="17" xfId="1" applyFont="1" applyBorder="1" applyAlignment="1" applyProtection="1">
      <alignment horizontal="center"/>
      <protection hidden="1"/>
    </xf>
    <xf numFmtId="0" fontId="6" fillId="0" borderId="18" xfId="1" applyFont="1" applyBorder="1" applyAlignment="1" applyProtection="1">
      <alignment horizontal="center"/>
      <protection hidden="1"/>
    </xf>
    <xf numFmtId="0" fontId="6" fillId="0" borderId="19" xfId="1" applyFont="1" applyBorder="1" applyAlignment="1" applyProtection="1">
      <alignment horizontal="center"/>
      <protection hidden="1"/>
    </xf>
    <xf numFmtId="0" fontId="3" fillId="0" borderId="1" xfId="1" applyFont="1" applyBorder="1" applyAlignment="1" applyProtection="1">
      <alignment horizontal="center"/>
      <protection hidden="1"/>
    </xf>
    <xf numFmtId="0" fontId="3" fillId="0" borderId="2" xfId="1" applyFont="1" applyBorder="1" applyAlignment="1" applyProtection="1">
      <alignment horizontal="center"/>
      <protection hidden="1"/>
    </xf>
    <xf numFmtId="0" fontId="3" fillId="0" borderId="3" xfId="1" applyFont="1" applyBorder="1" applyAlignment="1" applyProtection="1">
      <alignment horizontal="center"/>
      <protection hidden="1"/>
    </xf>
    <xf numFmtId="0" fontId="3" fillId="0" borderId="4" xfId="1" applyFont="1" applyBorder="1" applyAlignment="1" applyProtection="1">
      <alignment horizontal="center"/>
      <protection hidden="1"/>
    </xf>
    <xf numFmtId="0" fontId="2" fillId="0" borderId="4" xfId="1" applyFont="1" applyBorder="1" applyAlignment="1" applyProtection="1">
      <alignment horizontal="center"/>
      <protection hidden="1"/>
    </xf>
    <xf numFmtId="0" fontId="2" fillId="0" borderId="0" xfId="1" applyFont="1" applyAlignment="1" applyProtection="1">
      <alignment horizontal="center"/>
      <protection hidden="1"/>
    </xf>
    <xf numFmtId="0" fontId="11" fillId="0" borderId="15" xfId="2" applyFont="1" applyBorder="1" applyAlignment="1">
      <alignment horizontal="right"/>
    </xf>
    <xf numFmtId="0" fontId="11" fillId="0" borderId="0" xfId="2" applyFont="1" applyAlignment="1">
      <alignment horizontal="right"/>
    </xf>
    <xf numFmtId="0" fontId="11" fillId="0" borderId="5" xfId="2" applyFont="1" applyBorder="1" applyAlignment="1">
      <alignment horizontal="right"/>
    </xf>
    <xf numFmtId="165" fontId="11" fillId="0" borderId="9" xfId="3" applyNumberFormat="1" applyFont="1" applyBorder="1" applyAlignment="1" applyProtection="1">
      <alignment horizontal="center"/>
      <protection hidden="1"/>
    </xf>
    <xf numFmtId="165" fontId="11" fillId="0" borderId="10" xfId="3" applyNumberFormat="1" applyFont="1" applyBorder="1" applyAlignment="1" applyProtection="1">
      <alignment horizontal="center"/>
      <protection hidden="1"/>
    </xf>
    <xf numFmtId="0" fontId="11" fillId="0" borderId="20" xfId="2" applyFont="1" applyBorder="1" applyAlignment="1">
      <alignment horizontal="right"/>
    </xf>
    <xf numFmtId="0" fontId="11" fillId="0" borderId="21" xfId="2" applyFont="1" applyBorder="1" applyAlignment="1">
      <alignment horizontal="right"/>
    </xf>
    <xf numFmtId="0" fontId="11" fillId="0" borderId="22" xfId="2" applyFont="1" applyBorder="1" applyAlignment="1">
      <alignment horizontal="right"/>
    </xf>
    <xf numFmtId="165" fontId="11" fillId="0" borderId="23" xfId="3" applyNumberFormat="1" applyFont="1" applyBorder="1" applyAlignment="1">
      <alignment horizontal="center"/>
    </xf>
    <xf numFmtId="165" fontId="11" fillId="0" borderId="24" xfId="3" applyNumberFormat="1" applyFont="1" applyBorder="1" applyAlignment="1">
      <alignment horizontal="center"/>
    </xf>
    <xf numFmtId="0" fontId="11" fillId="0" borderId="25" xfId="2" applyFont="1" applyBorder="1" applyAlignment="1">
      <alignment horizontal="center"/>
    </xf>
    <xf numFmtId="0" fontId="11" fillId="0" borderId="26" xfId="2" applyFont="1" applyBorder="1" applyAlignment="1">
      <alignment horizontal="center"/>
    </xf>
    <xf numFmtId="0" fontId="11" fillId="0" borderId="12" xfId="2" applyFont="1" applyBorder="1" applyAlignment="1">
      <alignment horizontal="center" shrinkToFit="1"/>
    </xf>
    <xf numFmtId="0" fontId="11" fillId="0" borderId="14" xfId="2" applyFont="1" applyBorder="1" applyAlignment="1">
      <alignment horizontal="center" shrinkToFit="1"/>
    </xf>
    <xf numFmtId="0" fontId="11" fillId="0" borderId="20" xfId="2" applyFont="1" applyBorder="1" applyAlignment="1">
      <alignment horizontal="center" shrinkToFit="1"/>
    </xf>
    <xf numFmtId="0" fontId="11" fillId="0" borderId="28" xfId="2" applyFont="1" applyBorder="1" applyAlignment="1">
      <alignment horizontal="center" shrinkToFit="1"/>
    </xf>
    <xf numFmtId="0" fontId="11" fillId="0" borderId="12" xfId="2" applyFont="1" applyBorder="1" applyAlignment="1">
      <alignment horizontal="center" wrapText="1"/>
    </xf>
    <xf numFmtId="0" fontId="11" fillId="0" borderId="14" xfId="2" applyFont="1" applyBorder="1" applyAlignment="1">
      <alignment horizontal="center" wrapText="1"/>
    </xf>
    <xf numFmtId="0" fontId="11" fillId="0" borderId="20" xfId="2" applyFont="1" applyBorder="1" applyAlignment="1">
      <alignment horizontal="center" wrapText="1"/>
    </xf>
    <xf numFmtId="0" fontId="11" fillId="0" borderId="28" xfId="2" applyFont="1" applyBorder="1" applyAlignment="1">
      <alignment horizontal="center" wrapText="1"/>
    </xf>
    <xf numFmtId="0" fontId="10" fillId="0" borderId="12" xfId="2" applyFont="1" applyBorder="1" applyAlignment="1">
      <alignment horizontal="center"/>
    </xf>
    <xf numFmtId="0" fontId="10" fillId="0" borderId="13" xfId="2" applyFont="1" applyBorder="1" applyAlignment="1">
      <alignment horizontal="center"/>
    </xf>
    <xf numFmtId="0" fontId="10" fillId="0" borderId="14" xfId="2" applyFont="1" applyBorder="1" applyAlignment="1">
      <alignment horizontal="center"/>
    </xf>
    <xf numFmtId="0" fontId="11" fillId="0" borderId="15" xfId="2" applyFont="1" applyBorder="1" applyAlignment="1">
      <alignment horizontal="center"/>
    </xf>
    <xf numFmtId="0" fontId="11" fillId="0" borderId="0" xfId="2" applyFont="1" applyAlignment="1">
      <alignment horizontal="center"/>
    </xf>
    <xf numFmtId="0" fontId="5" fillId="0" borderId="7" xfId="2" applyBorder="1" applyAlignment="1" applyProtection="1">
      <alignment horizontal="center"/>
      <protection locked="0"/>
    </xf>
    <xf numFmtId="165" fontId="11" fillId="0" borderId="6" xfId="3" applyNumberFormat="1" applyFont="1" applyBorder="1" applyAlignment="1" applyProtection="1">
      <alignment horizontal="center"/>
      <protection hidden="1"/>
    </xf>
    <xf numFmtId="165" fontId="11" fillId="0" borderId="8" xfId="3" applyNumberFormat="1" applyFont="1" applyBorder="1" applyAlignment="1" applyProtection="1">
      <alignment horizontal="center"/>
      <protection hidden="1"/>
    </xf>
    <xf numFmtId="166" fontId="11" fillId="0" borderId="17" xfId="2" applyNumberFormat="1" applyFont="1" applyBorder="1" applyAlignment="1" applyProtection="1">
      <alignment horizontal="center"/>
      <protection hidden="1"/>
    </xf>
    <xf numFmtId="166" fontId="11" fillId="0" borderId="18" xfId="2" applyNumberFormat="1" applyFont="1" applyBorder="1" applyAlignment="1" applyProtection="1">
      <alignment horizontal="center"/>
      <protection hidden="1"/>
    </xf>
    <xf numFmtId="166" fontId="11" fillId="0" borderId="19" xfId="2" applyNumberFormat="1" applyFont="1" applyBorder="1" applyAlignment="1" applyProtection="1">
      <alignment horizontal="center"/>
      <protection hidden="1"/>
    </xf>
    <xf numFmtId="0" fontId="16" fillId="0" borderId="0" xfId="2" applyFont="1" applyAlignment="1">
      <alignment horizontal="center"/>
    </xf>
    <xf numFmtId="165" fontId="7" fillId="3" borderId="36" xfId="3" applyNumberFormat="1" applyFont="1" applyFill="1" applyBorder="1" applyAlignment="1" applyProtection="1">
      <alignment horizontal="center"/>
      <protection hidden="1"/>
    </xf>
    <xf numFmtId="165" fontId="7" fillId="3" borderId="37" xfId="3" applyNumberFormat="1" applyFont="1" applyFill="1" applyBorder="1" applyAlignment="1" applyProtection="1">
      <alignment horizontal="center"/>
      <protection hidden="1"/>
    </xf>
    <xf numFmtId="0" fontId="5" fillId="0" borderId="25" xfId="2" applyBorder="1" applyAlignment="1" applyProtection="1">
      <alignment horizontal="center"/>
      <protection hidden="1"/>
    </xf>
    <xf numFmtId="0" fontId="5" fillId="0" borderId="26" xfId="2" applyBorder="1" applyAlignment="1" applyProtection="1">
      <alignment horizontal="center"/>
      <protection hidden="1"/>
    </xf>
    <xf numFmtId="165" fontId="7" fillId="3" borderId="32" xfId="3" applyNumberFormat="1" applyFont="1" applyFill="1" applyBorder="1" applyAlignment="1" applyProtection="1">
      <alignment horizontal="center"/>
      <protection hidden="1"/>
    </xf>
    <xf numFmtId="165" fontId="7" fillId="3" borderId="30" xfId="3" applyNumberFormat="1" applyFont="1" applyFill="1" applyBorder="1" applyAlignment="1" applyProtection="1">
      <alignment horizontal="center"/>
      <protection hidden="1"/>
    </xf>
    <xf numFmtId="165" fontId="7" fillId="3" borderId="31" xfId="3" applyNumberFormat="1" applyFont="1" applyFill="1" applyBorder="1" applyAlignment="1" applyProtection="1">
      <alignment horizontal="center"/>
      <protection hidden="1"/>
    </xf>
    <xf numFmtId="165" fontId="7" fillId="3" borderId="34" xfId="3" applyNumberFormat="1" applyFont="1" applyFill="1" applyBorder="1" applyAlignment="1" applyProtection="1">
      <alignment horizontal="center"/>
      <protection hidden="1"/>
    </xf>
    <xf numFmtId="0" fontId="11" fillId="0" borderId="25" xfId="2" applyFont="1" applyBorder="1" applyAlignment="1">
      <alignment horizontal="center" shrinkToFit="1"/>
    </xf>
    <xf numFmtId="0" fontId="11" fillId="0" borderId="26" xfId="2" applyFont="1" applyBorder="1" applyAlignment="1">
      <alignment horizontal="center" shrinkToFit="1"/>
    </xf>
    <xf numFmtId="0" fontId="11" fillId="0" borderId="25" xfId="2" applyFont="1" applyBorder="1" applyAlignment="1">
      <alignment horizontal="center" wrapText="1"/>
    </xf>
    <xf numFmtId="0" fontId="11" fillId="0" borderId="26" xfId="2" applyFont="1" applyBorder="1" applyAlignment="1">
      <alignment horizontal="center" wrapText="1"/>
    </xf>
    <xf numFmtId="164" fontId="5" fillId="0" borderId="11" xfId="2" applyNumberFormat="1" applyBorder="1" applyAlignment="1" applyProtection="1">
      <alignment shrinkToFit="1"/>
      <protection locked="0"/>
    </xf>
    <xf numFmtId="0" fontId="19" fillId="0" borderId="17" xfId="2" applyFont="1" applyBorder="1" applyProtection="1">
      <protection hidden="1"/>
    </xf>
    <xf numFmtId="0" fontId="19" fillId="0" borderId="18" xfId="2" applyFont="1" applyBorder="1" applyProtection="1">
      <protection hidden="1"/>
    </xf>
    <xf numFmtId="0" fontId="19" fillId="0" borderId="18" xfId="2" applyFont="1" applyBorder="1"/>
    <xf numFmtId="0" fontId="19" fillId="0" borderId="19" xfId="2" applyFont="1" applyBorder="1"/>
    <xf numFmtId="0" fontId="5" fillId="0" borderId="43" xfId="2" applyBorder="1" applyAlignment="1">
      <alignment shrinkToFit="1"/>
    </xf>
    <xf numFmtId="37" fontId="5" fillId="0" borderId="44" xfId="2" applyNumberFormat="1" applyBorder="1" applyAlignment="1" applyProtection="1">
      <alignment shrinkToFit="1"/>
      <protection locked="0"/>
    </xf>
    <xf numFmtId="37" fontId="5" fillId="0" borderId="45" xfId="2" applyNumberFormat="1" applyBorder="1" applyAlignment="1" applyProtection="1">
      <alignment shrinkToFit="1"/>
      <protection locked="0"/>
    </xf>
    <xf numFmtId="0" fontId="17" fillId="0" borderId="47" xfId="2" applyFont="1" applyBorder="1" applyAlignment="1">
      <alignment horizontal="center"/>
    </xf>
    <xf numFmtId="44" fontId="5" fillId="0" borderId="2" xfId="5" applyFont="1" applyBorder="1" applyAlignment="1" applyProtection="1">
      <alignment horizontal="center"/>
      <protection locked="0"/>
    </xf>
    <xf numFmtId="44" fontId="5" fillId="0" borderId="10" xfId="5" applyFont="1" applyBorder="1" applyAlignment="1" applyProtection="1">
      <alignment horizontal="center"/>
      <protection locked="0"/>
    </xf>
    <xf numFmtId="44" fontId="19" fillId="0" borderId="11" xfId="3" applyFont="1" applyBorder="1" applyProtection="1">
      <protection locked="0"/>
    </xf>
    <xf numFmtId="49" fontId="5" fillId="0" borderId="11" xfId="2" applyNumberFormat="1" applyBorder="1" applyProtection="1">
      <protection locked="0"/>
    </xf>
    <xf numFmtId="0" fontId="5" fillId="0" borderId="25" xfId="2" applyBorder="1" applyProtection="1">
      <protection locked="0"/>
    </xf>
    <xf numFmtId="0" fontId="5" fillId="0" borderId="11" xfId="2" applyBorder="1" applyProtection="1">
      <protection locked="0"/>
    </xf>
    <xf numFmtId="49" fontId="0" fillId="0" borderId="0" xfId="0" applyNumberFormat="1" applyAlignment="1" applyProtection="1">
      <alignment shrinkToFit="1"/>
      <protection hidden="1"/>
    </xf>
    <xf numFmtId="165" fontId="11" fillId="0" borderId="23" xfId="3" applyNumberFormat="1" applyFont="1" applyBorder="1" applyAlignment="1" applyProtection="1">
      <alignment horizontal="center"/>
      <protection locked="0"/>
    </xf>
    <xf numFmtId="165" fontId="11" fillId="0" borderId="24" xfId="3" applyNumberFormat="1" applyFont="1" applyBorder="1" applyAlignment="1" applyProtection="1">
      <alignment horizontal="center"/>
      <protection locked="0"/>
    </xf>
    <xf numFmtId="0" fontId="5" fillId="0" borderId="0" xfId="2" quotePrefix="1"/>
    <xf numFmtId="3" fontId="5" fillId="0" borderId="40" xfId="2" applyNumberFormat="1" applyBorder="1" applyAlignment="1" applyProtection="1">
      <alignment shrinkToFit="1"/>
      <protection hidden="1"/>
    </xf>
    <xf numFmtId="3" fontId="5" fillId="0" borderId="36" xfId="2" applyNumberFormat="1" applyBorder="1" applyAlignment="1" applyProtection="1">
      <alignment shrinkToFit="1"/>
      <protection hidden="1"/>
    </xf>
  </cellXfs>
  <cellStyles count="6">
    <cellStyle name="Comma" xfId="4" builtinId="3"/>
    <cellStyle name="Currency" xfId="5" builtinId="4"/>
    <cellStyle name="Currency 2" xfId="3" xr:uid="{35C1B31F-FCA2-4410-9C96-536C0D9601B9}"/>
    <cellStyle name="Normal" xfId="0" builtinId="0"/>
    <cellStyle name="Normal 2" xfId="1" xr:uid="{852F9713-77E0-43D9-9ACC-CFB2D54E7C8D}"/>
    <cellStyle name="Normal 3" xfId="2" xr:uid="{40F8110D-2618-404B-BF57-9F681DFA6D8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06/relationships/rdSupportingPropertyBag" Target="richData/rdsupportingpropertybag.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SupportingPropertyBagStructure" Target="richData/rdsupportingpropertybagstructure.xml"/><Relationship Id="rId2" Type="http://schemas.openxmlformats.org/officeDocument/2006/relationships/worksheet" Target="worksheets/sheet2.xml"/><Relationship Id="rId16" Type="http://schemas.microsoft.com/office/2017/06/relationships/richStyles" Target="richData/richStyles.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06/relationships/rdRichValue" Target="richData/rdrichvalue.xml"/></Relationships>
</file>

<file path=xl/drawings/drawing1.xml><?xml version="1.0" encoding="utf-8"?>
<xdr:wsDr xmlns:xdr="http://schemas.openxmlformats.org/drawingml/2006/spreadsheetDrawing" xmlns:a="http://schemas.openxmlformats.org/drawingml/2006/main">
  <xdr:twoCellAnchor>
    <xdr:from>
      <xdr:col>0</xdr:col>
      <xdr:colOff>51707</xdr:colOff>
      <xdr:row>0</xdr:row>
      <xdr:rowOff>46263</xdr:rowOff>
    </xdr:from>
    <xdr:to>
      <xdr:col>7</xdr:col>
      <xdr:colOff>337457</xdr:colOff>
      <xdr:row>40</xdr:row>
      <xdr:rowOff>179614</xdr:rowOff>
    </xdr:to>
    <xdr:sp macro="" textlink="">
      <xdr:nvSpPr>
        <xdr:cNvPr id="2" name="TextBox 1">
          <a:extLst>
            <a:ext uri="{FF2B5EF4-FFF2-40B4-BE49-F238E27FC236}">
              <a16:creationId xmlns:a16="http://schemas.microsoft.com/office/drawing/2014/main" id="{4C890A00-9555-D24E-72A4-A7DDF9E5198F}"/>
            </a:ext>
          </a:extLst>
        </xdr:cNvPr>
        <xdr:cNvSpPr txBox="1"/>
      </xdr:nvSpPr>
      <xdr:spPr>
        <a:xfrm>
          <a:off x="51707" y="46263"/>
          <a:ext cx="4705350" cy="7535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baseline="0">
              <a:solidFill>
                <a:schemeClr val="dk1"/>
              </a:solidFill>
              <a:effectLst/>
              <a:latin typeface="+mn-lt"/>
              <a:ea typeface="+mn-ea"/>
              <a:cs typeface="+mn-cs"/>
            </a:rPr>
            <a:t>Use of this Program constitutes acceptance of this Disclaimer in full.</a:t>
          </a:r>
          <a:endParaRPr lang="en-US" sz="1800">
            <a:effectLst/>
          </a:endParaRPr>
        </a:p>
        <a:p>
          <a:r>
            <a:rPr lang="en-US" sz="1100" b="1" u="sng" baseline="0">
              <a:solidFill>
                <a:schemeClr val="dk1"/>
              </a:solidFill>
              <a:effectLst/>
              <a:latin typeface="+mn-lt"/>
              <a:ea typeface="+mn-ea"/>
              <a:cs typeface="+mn-cs"/>
            </a:rPr>
            <a:t>Automatic Investment Manager (AIM)</a:t>
          </a:r>
          <a:endParaRPr lang="en-US" sz="1800">
            <a:effectLst/>
          </a:endParaRPr>
        </a:p>
        <a:p>
          <a:pPr eaLnBrk="1" fontAlgn="auto" latinLnBrk="0" hangingPunct="1"/>
          <a:r>
            <a:rPr lang="en-US" sz="1100">
              <a:solidFill>
                <a:schemeClr val="dk1"/>
              </a:solidFill>
              <a:effectLst/>
              <a:latin typeface="+mn-lt"/>
              <a:ea typeface="+mn-ea"/>
              <a:cs typeface="+mn-cs"/>
            </a:rPr>
            <a:t>© 2026 Richard Johnson</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All Rights Reserved.</a:t>
          </a:r>
          <a:br>
            <a:rPr lang="en-US" sz="1100">
              <a:solidFill>
                <a:schemeClr val="dk1"/>
              </a:solidFill>
              <a:effectLst/>
              <a:latin typeface="+mn-lt"/>
              <a:ea typeface="+mn-ea"/>
              <a:cs typeface="+mn-cs"/>
            </a:rPr>
          </a:br>
          <a:br>
            <a:rPr lang="en-US" sz="1100">
              <a:solidFill>
                <a:schemeClr val="dk1"/>
              </a:solidFill>
              <a:effectLst/>
              <a:latin typeface="+mn-lt"/>
              <a:ea typeface="+mn-ea"/>
              <a:cs typeface="+mn-cs"/>
            </a:rPr>
          </a:br>
          <a:r>
            <a:rPr lang="en-US" sz="1100">
              <a:solidFill>
                <a:schemeClr val="dk1"/>
              </a:solidFill>
              <a:effectLst/>
              <a:latin typeface="+mn-lt"/>
              <a:ea typeface="+mn-ea"/>
              <a:cs typeface="+mn-cs"/>
            </a:rPr>
            <a:t>This Excel software is designed to guide users in making informed stock trading decisions. The procedures and recommendations provided within this program are based on an algorithm and are offered strictly for informational purposes. Users are permitted to input data at their discretion, and all decisions made using the software remain the sole responsibility of the individual user.</a:t>
          </a:r>
          <a:endParaRPr lang="en-US" sz="1800">
            <a:effectLst/>
          </a:endParaRPr>
        </a:p>
        <a:p>
          <a:pPr eaLnBrk="1" fontAlgn="auto" latinLnBrk="0" hangingPunct="1"/>
          <a:br>
            <a:rPr lang="en-US" sz="1100">
              <a:solidFill>
                <a:schemeClr val="dk1"/>
              </a:solidFill>
              <a:effectLst/>
              <a:latin typeface="+mn-lt"/>
              <a:ea typeface="+mn-ea"/>
              <a:cs typeface="+mn-cs"/>
            </a:rPr>
          </a:br>
          <a:r>
            <a:rPr lang="en-US" sz="1100">
              <a:solidFill>
                <a:schemeClr val="dk1"/>
              </a:solidFill>
              <a:effectLst/>
              <a:latin typeface="+mn-lt"/>
              <a:ea typeface="+mn-ea"/>
              <a:cs typeface="+mn-cs"/>
            </a:rPr>
            <a:t>Author:</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Richard Johnson</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Founder – Falcon Ridge Consulting LLC</a:t>
          </a:r>
          <a:endParaRPr lang="en-US" sz="1800">
            <a:effectLst/>
          </a:endParaRPr>
        </a:p>
        <a:p>
          <a:endParaRPr lang="en-US" sz="1800" b="1" u="sng"/>
        </a:p>
        <a:p>
          <a:r>
            <a:rPr lang="en-US" sz="1800" b="1" u="sng"/>
            <a:t>DISCLAIMER</a:t>
          </a:r>
        </a:p>
        <a:p>
          <a:r>
            <a:rPr lang="en-US" sz="1100" b="1"/>
            <a:t>This</a:t>
          </a:r>
          <a:r>
            <a:rPr lang="en-US" sz="1100" b="1" baseline="0"/>
            <a:t> software, including all worksheets, formulas, calculations, outputs, and related materials (collectively, the "Program"), is provided for informational and educational purposes only.  The Program does not constitute, and shall not be construed as, financial advice, investment advice, trading advice, legal advice, or a recommendation to buy, sell, or hold any security or financial instrument.</a:t>
          </a:r>
        </a:p>
        <a:p>
          <a:endParaRPr lang="en-US" sz="1100" b="1" baseline="0"/>
        </a:p>
        <a:p>
          <a:r>
            <a:rPr lang="en-US" sz="1100" b="1" baseline="0"/>
            <a:t>There are no guarantees of profits, gains, or favorable outcomes.  All investing and trading involves risk, including the potential loss of some or all invested capital.  Past performance, whether actual or simulated, is not indicative of future results.</a:t>
          </a:r>
        </a:p>
        <a:p>
          <a:endParaRPr lang="en-US" sz="1100" b="1" baseline="0"/>
        </a:p>
        <a:p>
          <a:r>
            <a:rPr lang="en-US" sz="1100" b="1" baseline="0"/>
            <a:t>All decisions regarding securities, trades, margin usage, position sizing, and timing are made </a:t>
          </a:r>
          <a:r>
            <a:rPr lang="en-US" sz="1100" b="1" u="sng" baseline="0"/>
            <a:t>solely by the user</a:t>
          </a:r>
          <a:r>
            <a:rPr lang="en-US" sz="1100" b="1" baseline="0"/>
            <a:t>, who assumes </a:t>
          </a:r>
          <a:r>
            <a:rPr lang="en-US" sz="1100" b="1" u="sng" baseline="0"/>
            <a:t>full responsibility </a:t>
          </a:r>
          <a:r>
            <a:rPr lang="en-US" sz="1100" b="1" baseline="0"/>
            <a:t>for all such decisions.  The developer does not provide personalized recommendations, does not assess suitability, and does not consider the user's financial circumstances, objectives, or risk tolerance.</a:t>
          </a:r>
        </a:p>
        <a:p>
          <a:endParaRPr lang="en-US" sz="1100" b="1" baseline="0"/>
        </a:p>
        <a:p>
          <a:r>
            <a:rPr lang="en-US" sz="1100" b="1" baseline="0"/>
            <a:t>By using the Program, the user expressly acknowledges and agrees to assume all risks associated with its use and </a:t>
          </a:r>
          <a:r>
            <a:rPr lang="en-US" sz="1100" b="1" u="sng" baseline="0"/>
            <a:t>irrevocably releases and holds harmless </a:t>
          </a:r>
          <a:r>
            <a:rPr lang="en-US" sz="1100" b="1" baseline="0"/>
            <a:t>the developer, creator, and any affiliated parties from </a:t>
          </a:r>
          <a:r>
            <a:rPr lang="en-US" sz="1100" b="1" u="sng" baseline="0"/>
            <a:t>any and all claims, liabilities, losses, damages, costs, or expenses </a:t>
          </a:r>
          <a:r>
            <a:rPr lang="en-US" sz="1100" b="1" baseline="0"/>
            <a:t>(including but not limited to financial lossses, indirect or consequential damages, or lost profits) arising out of or related to the use of the Program, reliance on its outputs, data entered by the user, or any trading or investment activity undertaken.</a:t>
          </a:r>
        </a:p>
        <a:p>
          <a:endParaRPr lang="en-US" sz="1100" b="1" baseline="0"/>
        </a:p>
        <a:p>
          <a:endParaRPr lang="en-US" sz="1400" b="1" u="sng"/>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63500</xdr:colOff>
      <xdr:row>11</xdr:row>
      <xdr:rowOff>12095</xdr:rowOff>
    </xdr:from>
    <xdr:to>
      <xdr:col>11</xdr:col>
      <xdr:colOff>254000</xdr:colOff>
      <xdr:row>16</xdr:row>
      <xdr:rowOff>30238</xdr:rowOff>
    </xdr:to>
    <xdr:cxnSp macro="">
      <xdr:nvCxnSpPr>
        <xdr:cNvPr id="3" name="Straight Arrow Connector 2">
          <a:extLst>
            <a:ext uri="{FF2B5EF4-FFF2-40B4-BE49-F238E27FC236}">
              <a16:creationId xmlns:a16="http://schemas.microsoft.com/office/drawing/2014/main" id="{F8A7EEAF-261E-DA9D-DFC0-FA6C2C2B8115}"/>
            </a:ext>
          </a:extLst>
        </xdr:cNvPr>
        <xdr:cNvCxnSpPr/>
      </xdr:nvCxnSpPr>
      <xdr:spPr>
        <a:xfrm flipV="1">
          <a:off x="10129762" y="1868714"/>
          <a:ext cx="190500" cy="84364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21167</xdr:colOff>
      <xdr:row>1</xdr:row>
      <xdr:rowOff>15119</xdr:rowOff>
    </xdr:from>
    <xdr:to>
      <xdr:col>2</xdr:col>
      <xdr:colOff>601738</xdr:colOff>
      <xdr:row>6</xdr:row>
      <xdr:rowOff>0</xdr:rowOff>
    </xdr:to>
    <xdr:sp macro="" textlink="">
      <xdr:nvSpPr>
        <xdr:cNvPr id="2" name="TextBox 1">
          <a:extLst>
            <a:ext uri="{FF2B5EF4-FFF2-40B4-BE49-F238E27FC236}">
              <a16:creationId xmlns:a16="http://schemas.microsoft.com/office/drawing/2014/main" id="{94DE92A3-82EE-753C-4E86-9B9A97C99D63}"/>
            </a:ext>
          </a:extLst>
        </xdr:cNvPr>
        <xdr:cNvSpPr txBox="1"/>
      </xdr:nvSpPr>
      <xdr:spPr>
        <a:xfrm>
          <a:off x="4194024" y="181429"/>
          <a:ext cx="580571" cy="8103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Enter the TIcker Here</a:t>
          </a:r>
        </a:p>
        <a:p>
          <a:endParaRPr lang="en-US" sz="1100"/>
        </a:p>
      </xdr:txBody>
    </xdr:sp>
    <xdr:clientData/>
  </xdr:twoCellAnchor>
  <xdr:twoCellAnchor>
    <xdr:from>
      <xdr:col>1</xdr:col>
      <xdr:colOff>12095</xdr:colOff>
      <xdr:row>1</xdr:row>
      <xdr:rowOff>27214</xdr:rowOff>
    </xdr:from>
    <xdr:to>
      <xdr:col>2</xdr:col>
      <xdr:colOff>9072</xdr:colOff>
      <xdr:row>4</xdr:row>
      <xdr:rowOff>154214</xdr:rowOff>
    </xdr:to>
    <xdr:sp macro="" textlink="">
      <xdr:nvSpPr>
        <xdr:cNvPr id="4" name="TextBox 3">
          <a:extLst>
            <a:ext uri="{FF2B5EF4-FFF2-40B4-BE49-F238E27FC236}">
              <a16:creationId xmlns:a16="http://schemas.microsoft.com/office/drawing/2014/main" id="{FCEE8FD7-A322-1318-131E-0516500AD4D7}"/>
            </a:ext>
          </a:extLst>
        </xdr:cNvPr>
        <xdr:cNvSpPr txBox="1"/>
      </xdr:nvSpPr>
      <xdr:spPr>
        <a:xfrm>
          <a:off x="1962452" y="193524"/>
          <a:ext cx="2219477" cy="616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Enter the Stock Name or description in this column</a:t>
          </a:r>
        </a:p>
        <a:p>
          <a:endParaRPr lang="en-US" sz="1100"/>
        </a:p>
      </xdr:txBody>
    </xdr:sp>
    <xdr:clientData/>
  </xdr:twoCellAnchor>
  <xdr:twoCellAnchor>
    <xdr:from>
      <xdr:col>7</xdr:col>
      <xdr:colOff>24191</xdr:colOff>
      <xdr:row>0</xdr:row>
      <xdr:rowOff>157238</xdr:rowOff>
    </xdr:from>
    <xdr:to>
      <xdr:col>7</xdr:col>
      <xdr:colOff>689429</xdr:colOff>
      <xdr:row>5</xdr:row>
      <xdr:rowOff>169334</xdr:rowOff>
    </xdr:to>
    <xdr:sp macro="" textlink="">
      <xdr:nvSpPr>
        <xdr:cNvPr id="5" name="TextBox 4">
          <a:extLst>
            <a:ext uri="{FF2B5EF4-FFF2-40B4-BE49-F238E27FC236}">
              <a16:creationId xmlns:a16="http://schemas.microsoft.com/office/drawing/2014/main" id="{2FCBEFBD-1455-280C-8D94-E3FF5991CEB9}"/>
            </a:ext>
          </a:extLst>
        </xdr:cNvPr>
        <xdr:cNvSpPr txBox="1"/>
      </xdr:nvSpPr>
      <xdr:spPr>
        <a:xfrm>
          <a:off x="7356929" y="157238"/>
          <a:ext cx="665238" cy="8406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IF you hold shares already, enter number here</a:t>
          </a:r>
        </a:p>
        <a:p>
          <a:endParaRPr lang="en-US" sz="1100"/>
        </a:p>
      </xdr:txBody>
    </xdr:sp>
    <xdr:clientData/>
  </xdr:twoCellAnchor>
  <xdr:twoCellAnchor>
    <xdr:from>
      <xdr:col>2</xdr:col>
      <xdr:colOff>108857</xdr:colOff>
      <xdr:row>11</xdr:row>
      <xdr:rowOff>15120</xdr:rowOff>
    </xdr:from>
    <xdr:to>
      <xdr:col>2</xdr:col>
      <xdr:colOff>269119</xdr:colOff>
      <xdr:row>17</xdr:row>
      <xdr:rowOff>63500</xdr:rowOff>
    </xdr:to>
    <xdr:cxnSp macro="">
      <xdr:nvCxnSpPr>
        <xdr:cNvPr id="6" name="Straight Arrow Connector 5">
          <a:extLst>
            <a:ext uri="{FF2B5EF4-FFF2-40B4-BE49-F238E27FC236}">
              <a16:creationId xmlns:a16="http://schemas.microsoft.com/office/drawing/2014/main" id="{78C7C9C1-AF2B-4BEA-80E8-87D0E7FE8163}"/>
            </a:ext>
          </a:extLst>
        </xdr:cNvPr>
        <xdr:cNvCxnSpPr/>
      </xdr:nvCxnSpPr>
      <xdr:spPr>
        <a:xfrm flipV="1">
          <a:off x="4281714" y="1880810"/>
          <a:ext cx="160262" cy="10462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63500</xdr:colOff>
      <xdr:row>17</xdr:row>
      <xdr:rowOff>60476</xdr:rowOff>
    </xdr:from>
    <xdr:to>
      <xdr:col>2</xdr:col>
      <xdr:colOff>559405</xdr:colOff>
      <xdr:row>24</xdr:row>
      <xdr:rowOff>142119</xdr:rowOff>
    </xdr:to>
    <xdr:sp macro="" textlink="">
      <xdr:nvSpPr>
        <xdr:cNvPr id="9" name="TextBox 8">
          <a:extLst>
            <a:ext uri="{FF2B5EF4-FFF2-40B4-BE49-F238E27FC236}">
              <a16:creationId xmlns:a16="http://schemas.microsoft.com/office/drawing/2014/main" id="{DB3AB12B-650D-1722-5906-B8DF6535D967}"/>
            </a:ext>
          </a:extLst>
        </xdr:cNvPr>
        <xdr:cNvSpPr txBox="1"/>
      </xdr:nvSpPr>
      <xdr:spPr>
        <a:xfrm>
          <a:off x="2013857" y="2924024"/>
          <a:ext cx="2718405" cy="12246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Highlight this column, then go to DATA, then hit "Stocks".</a:t>
          </a:r>
          <a:r>
            <a:rPr lang="en-US" sz="1100" baseline="0"/>
            <a:t>  The highlighted cells will then be formatted to accept tickers.  Enter the stock ticker in each cell.  This system takes one to four tickers to track.  We entered AAPL as an example.  Just overwrite each one as needed.</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0</xdr:row>
      <xdr:rowOff>5442</xdr:rowOff>
    </xdr:from>
    <xdr:to>
      <xdr:col>2</xdr:col>
      <xdr:colOff>2721</xdr:colOff>
      <xdr:row>4</xdr:row>
      <xdr:rowOff>179613</xdr:rowOff>
    </xdr:to>
    <xdr:sp macro="" textlink="">
      <xdr:nvSpPr>
        <xdr:cNvPr id="2" name="TextBox 1">
          <a:extLst>
            <a:ext uri="{FF2B5EF4-FFF2-40B4-BE49-F238E27FC236}">
              <a16:creationId xmlns:a16="http://schemas.microsoft.com/office/drawing/2014/main" id="{95C0191B-E7D8-5498-CD3E-4434A48ED8BE}"/>
            </a:ext>
          </a:extLst>
        </xdr:cNvPr>
        <xdr:cNvSpPr txBox="1"/>
      </xdr:nvSpPr>
      <xdr:spPr>
        <a:xfrm>
          <a:off x="1918607" y="5442"/>
          <a:ext cx="219075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Enter the Ticker in this column.  The first</a:t>
          </a:r>
          <a:r>
            <a:rPr lang="en-US" sz="1100" baseline="0"/>
            <a:t> 4 are populated from DATA</a:t>
          </a:r>
          <a:endParaRPr lang="en-US" sz="1100"/>
        </a:p>
      </xdr:txBody>
    </xdr:sp>
    <xdr:clientData/>
  </xdr:twoCellAnchor>
  <xdr:twoCellAnchor>
    <xdr:from>
      <xdr:col>2</xdr:col>
      <xdr:colOff>13607</xdr:colOff>
      <xdr:row>0</xdr:row>
      <xdr:rowOff>8164</xdr:rowOff>
    </xdr:from>
    <xdr:to>
      <xdr:col>2</xdr:col>
      <xdr:colOff>628650</xdr:colOff>
      <xdr:row>4</xdr:row>
      <xdr:rowOff>179614</xdr:rowOff>
    </xdr:to>
    <xdr:sp macro="" textlink="">
      <xdr:nvSpPr>
        <xdr:cNvPr id="4" name="TextBox 3">
          <a:extLst>
            <a:ext uri="{FF2B5EF4-FFF2-40B4-BE49-F238E27FC236}">
              <a16:creationId xmlns:a16="http://schemas.microsoft.com/office/drawing/2014/main" id="{463F6671-E4FB-5039-8DAB-E2591BD39068}"/>
            </a:ext>
          </a:extLst>
        </xdr:cNvPr>
        <xdr:cNvSpPr txBox="1"/>
      </xdr:nvSpPr>
      <xdr:spPr>
        <a:xfrm>
          <a:off x="4120243" y="8164"/>
          <a:ext cx="615043" cy="911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xdr:col>
      <xdr:colOff>0</xdr:colOff>
      <xdr:row>0</xdr:row>
      <xdr:rowOff>0</xdr:rowOff>
    </xdr:from>
    <xdr:to>
      <xdr:col>3</xdr:col>
      <xdr:colOff>615043</xdr:colOff>
      <xdr:row>4</xdr:row>
      <xdr:rowOff>163285</xdr:rowOff>
    </xdr:to>
    <xdr:sp macro="" textlink="">
      <xdr:nvSpPr>
        <xdr:cNvPr id="6" name="TextBox 5">
          <a:extLst>
            <a:ext uri="{FF2B5EF4-FFF2-40B4-BE49-F238E27FC236}">
              <a16:creationId xmlns:a16="http://schemas.microsoft.com/office/drawing/2014/main" id="{A12794D0-1E6B-40CA-8071-CCBB1986C156}"/>
            </a:ext>
          </a:extLst>
        </xdr:cNvPr>
        <xdr:cNvSpPr txBox="1"/>
      </xdr:nvSpPr>
      <xdr:spPr>
        <a:xfrm>
          <a:off x="4765221" y="0"/>
          <a:ext cx="615043" cy="9035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0</xdr:colOff>
      <xdr:row>0</xdr:row>
      <xdr:rowOff>0</xdr:rowOff>
    </xdr:from>
    <xdr:to>
      <xdr:col>4</xdr:col>
      <xdr:colOff>615043</xdr:colOff>
      <xdr:row>4</xdr:row>
      <xdr:rowOff>179613</xdr:rowOff>
    </xdr:to>
    <xdr:sp macro="" textlink="">
      <xdr:nvSpPr>
        <xdr:cNvPr id="7" name="TextBox 6">
          <a:extLst>
            <a:ext uri="{FF2B5EF4-FFF2-40B4-BE49-F238E27FC236}">
              <a16:creationId xmlns:a16="http://schemas.microsoft.com/office/drawing/2014/main" id="{F7CD397D-D2A7-4B4A-BF92-2A8BD7D1DD35}"/>
            </a:ext>
          </a:extLst>
        </xdr:cNvPr>
        <xdr:cNvSpPr txBox="1"/>
      </xdr:nvSpPr>
      <xdr:spPr>
        <a:xfrm>
          <a:off x="5396593" y="0"/>
          <a:ext cx="615043" cy="9198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5</xdr:col>
      <xdr:colOff>0</xdr:colOff>
      <xdr:row>0</xdr:row>
      <xdr:rowOff>0</xdr:rowOff>
    </xdr:from>
    <xdr:to>
      <xdr:col>5</xdr:col>
      <xdr:colOff>615043</xdr:colOff>
      <xdr:row>4</xdr:row>
      <xdr:rowOff>179613</xdr:rowOff>
    </xdr:to>
    <xdr:sp macro="" textlink="">
      <xdr:nvSpPr>
        <xdr:cNvPr id="9" name="TextBox 8">
          <a:extLst>
            <a:ext uri="{FF2B5EF4-FFF2-40B4-BE49-F238E27FC236}">
              <a16:creationId xmlns:a16="http://schemas.microsoft.com/office/drawing/2014/main" id="{98B8B0C8-535D-4FA2-802F-3F5080218632}"/>
            </a:ext>
          </a:extLst>
        </xdr:cNvPr>
        <xdr:cNvSpPr txBox="1"/>
      </xdr:nvSpPr>
      <xdr:spPr>
        <a:xfrm>
          <a:off x="6027964" y="0"/>
          <a:ext cx="615043" cy="9198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xdr:col>
      <xdr:colOff>0</xdr:colOff>
      <xdr:row>0</xdr:row>
      <xdr:rowOff>0</xdr:rowOff>
    </xdr:from>
    <xdr:to>
      <xdr:col>6</xdr:col>
      <xdr:colOff>615043</xdr:colOff>
      <xdr:row>5</xdr:row>
      <xdr:rowOff>10884</xdr:rowOff>
    </xdr:to>
    <xdr:sp macro="" textlink="">
      <xdr:nvSpPr>
        <xdr:cNvPr id="10" name="TextBox 9">
          <a:extLst>
            <a:ext uri="{FF2B5EF4-FFF2-40B4-BE49-F238E27FC236}">
              <a16:creationId xmlns:a16="http://schemas.microsoft.com/office/drawing/2014/main" id="{307034C0-43D6-499D-9666-ED359143931C}"/>
            </a:ext>
          </a:extLst>
        </xdr:cNvPr>
        <xdr:cNvSpPr txBox="1"/>
      </xdr:nvSpPr>
      <xdr:spPr>
        <a:xfrm>
          <a:off x="6659336" y="0"/>
          <a:ext cx="615043" cy="9361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7</xdr:col>
      <xdr:colOff>0</xdr:colOff>
      <xdr:row>0</xdr:row>
      <xdr:rowOff>0</xdr:rowOff>
    </xdr:from>
    <xdr:to>
      <xdr:col>7</xdr:col>
      <xdr:colOff>615043</xdr:colOff>
      <xdr:row>5</xdr:row>
      <xdr:rowOff>0</xdr:rowOff>
    </xdr:to>
    <xdr:sp macro="" textlink="">
      <xdr:nvSpPr>
        <xdr:cNvPr id="11" name="TextBox 10">
          <a:extLst>
            <a:ext uri="{FF2B5EF4-FFF2-40B4-BE49-F238E27FC236}">
              <a16:creationId xmlns:a16="http://schemas.microsoft.com/office/drawing/2014/main" id="{FECE44E4-26DF-4FC3-B609-49CE574DF28B}"/>
            </a:ext>
          </a:extLst>
        </xdr:cNvPr>
        <xdr:cNvSpPr txBox="1"/>
      </xdr:nvSpPr>
      <xdr:spPr>
        <a:xfrm>
          <a:off x="7290707" y="0"/>
          <a:ext cx="615043" cy="925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8</xdr:col>
      <xdr:colOff>0</xdr:colOff>
      <xdr:row>0</xdr:row>
      <xdr:rowOff>0</xdr:rowOff>
    </xdr:from>
    <xdr:to>
      <xdr:col>8</xdr:col>
      <xdr:colOff>615043</xdr:colOff>
      <xdr:row>4</xdr:row>
      <xdr:rowOff>163285</xdr:rowOff>
    </xdr:to>
    <xdr:sp macro="" textlink="">
      <xdr:nvSpPr>
        <xdr:cNvPr id="14" name="TextBox 13">
          <a:extLst>
            <a:ext uri="{FF2B5EF4-FFF2-40B4-BE49-F238E27FC236}">
              <a16:creationId xmlns:a16="http://schemas.microsoft.com/office/drawing/2014/main" id="{C96E47BA-4D4F-415B-B993-8D65F1D72FEB}"/>
            </a:ext>
          </a:extLst>
        </xdr:cNvPr>
        <xdr:cNvSpPr txBox="1"/>
      </xdr:nvSpPr>
      <xdr:spPr>
        <a:xfrm>
          <a:off x="7922079" y="0"/>
          <a:ext cx="615043" cy="9035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0</xdr:col>
      <xdr:colOff>0</xdr:colOff>
      <xdr:row>0</xdr:row>
      <xdr:rowOff>0</xdr:rowOff>
    </xdr:from>
    <xdr:to>
      <xdr:col>0</xdr:col>
      <xdr:colOff>1869621</xdr:colOff>
      <xdr:row>4</xdr:row>
      <xdr:rowOff>166007</xdr:rowOff>
    </xdr:to>
    <xdr:sp macro="" textlink="">
      <xdr:nvSpPr>
        <xdr:cNvPr id="15" name="TextBox 14">
          <a:extLst>
            <a:ext uri="{FF2B5EF4-FFF2-40B4-BE49-F238E27FC236}">
              <a16:creationId xmlns:a16="http://schemas.microsoft.com/office/drawing/2014/main" id="{2C6D38D6-15E3-4793-B509-24077DE8F21D}"/>
            </a:ext>
          </a:extLst>
        </xdr:cNvPr>
        <xdr:cNvSpPr txBox="1"/>
      </xdr:nvSpPr>
      <xdr:spPr>
        <a:xfrm>
          <a:off x="0" y="0"/>
          <a:ext cx="1869621" cy="9062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Enter the Company name in this column.  The first</a:t>
          </a:r>
          <a:r>
            <a:rPr lang="en-US" sz="1100" baseline="0"/>
            <a:t> 4 are populated from DATA</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4%20AIM%20Platform/AIM%20Build%202024.xlsb.xlsm" TargetMode="External"/><Relationship Id="rId2" Type="http://schemas.openxmlformats.org/officeDocument/2006/relationships/externalLinkPath" Target="file:///C:\Old%20HP%20Laptop%20Files\Ledgers\Investment%20Manager\2024%20AIM%20Platform\AIM%20Build%202024.xlsb.xlsm" TargetMode="External"/><Relationship Id="rId1" Type="http://schemas.openxmlformats.org/officeDocument/2006/relationships/externalLinkPath" Target="/Old%20HP%20Laptop%20Files/Ledgers/Investment%20Manager/2024%20AIM%20Platform/AIM%20Build%202024.xls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elta Manager"/>
      <sheetName val="HELP"/>
      <sheetName val="Investing Rules"/>
      <sheetName val="DATA"/>
      <sheetName val="MANAGER"/>
      <sheetName val="Option Calculator"/>
      <sheetName val="Analysis"/>
      <sheetName val="Calculator"/>
      <sheetName val="GAZINTA"/>
      <sheetName val="GAZINTA (2)"/>
      <sheetName val="Gazinta 3"/>
      <sheetName val="Income Sheet"/>
      <sheetName val="SHORTS"/>
      <sheetName val="PASSWORD"/>
      <sheetName val="Notes"/>
    </sheetNames>
    <sheetDataSet>
      <sheetData sheetId="0"/>
      <sheetData sheetId="1"/>
      <sheetData sheetId="2"/>
      <sheetData sheetId="3">
        <row r="6">
          <cell r="B6">
            <v>45973</v>
          </cell>
        </row>
        <row r="9">
          <cell r="B9">
            <v>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3">
  <rv s="0">
    <v>https://www.bing.com/financeapi/forcetrigger?t=a1rfec&amp;q=XNAS%3aDWAC&amp;form=skydnc</v>
    <v>Learn more on Bing</v>
  </rv>
  <rv s="1">
    <v>en-US</v>
    <v>a1rfec</v>
    <v>268435456</v>
    <v>1</v>
    <v>Powered by Refinitiv</v>
    <v>0</v>
    <v>TRUMP MEDIA &amp; TECHNOLOGY GROUP CORP. (XNAS:DJT)</v>
    <v>2</v>
    <v>3</v>
    <v>Finance</v>
    <v>4</v>
    <v>27.78</v>
    <v>8.3049999999999997</v>
    <v>4.6295999999999999</v>
    <v>-0.31</v>
    <v>0</v>
    <v>-3.2392999999999998E-2</v>
    <v>0</v>
    <v>USD</v>
    <v>Trump Media &amp; Technology Group Corp. (TMTG) is a social media and technology-focused company. The Company's product, Truth Social, is a social media platform where any user can create content, follow other users and engage in an open global conversation. The Company does not restrict whom a user can follow. Additionally, users can be followed by other users without requiring a reciprocal relationship, enhancing the ability of its users to reach a broad audience. Its products and services include Truth Social and Truth+. TMTG operates a TV streaming platform, Truth+, across the entire Truth Social platform-iOS, Android, and the Web. The streaming service relies on TMTG's custom-built content delivery network (CDN), which operates through a data center. TMTG's streaming technology is powered through specially designed infrastructure with its own servers, routers, and software stack. The Company is also focused on launching Truth.Fi, a financial service and FinTech brand.</v>
    <v>31</v>
    <v>Nasdaq Stock Market</v>
    <v>XNAS</v>
    <v>XNAS</v>
    <v>401 N. Cattlemen Rd., Ste. 200, SARASOTA, FL, 34232 US</v>
    <v>9.5399999999999991</v>
    <v>Software &amp; IT Services</v>
    <v>Stock</v>
    <v>46121.999500971877</v>
    <v>0</v>
    <v>9.16</v>
    <v>2562531838</v>
    <v>TRUMP MEDIA &amp; TECHNOLOGY GROUP CORP.</v>
    <v>TRUMP MEDIA &amp; TECHNOLOGY GROUP CORP.</v>
    <v>9.4700000000000006</v>
    <v>0</v>
    <v>9.57</v>
    <v>9.26</v>
    <v>9.26</v>
    <v>276731300</v>
    <v>DJT</v>
    <v>TRUMP MEDIA &amp; TECHNOLOGY GROUP CORP. (XNAS:DJT)</v>
    <v>3396399</v>
    <v>3463309</v>
    <v>2025</v>
  </rv>
  <rv s="2">
    <v>1</v>
  </rv>
  <rv s="0">
    <v>https://www.bing.com/financeapi/forcetrigger?t=a1mou2&amp;q=XNAS%3aAAPL&amp;form=skydnc</v>
    <v>Learn more on Bing</v>
  </rv>
  <rv s="1">
    <v>en-US</v>
    <v>a1mou2</v>
    <v>268435456</v>
    <v>1</v>
    <v>Powered by Refinitiv</v>
    <v>0</v>
    <v>APPLE INC. (XNAS:AAPL)</v>
    <v>2</v>
    <v>3</v>
    <v>Finance</v>
    <v>4</v>
    <v>288.62</v>
    <v>171.89</v>
    <v>1.1034999999999999</v>
    <v>1.59</v>
    <v>-1.9350000000000001E-3</v>
    <v>6.1409999999999998E-3</v>
    <v>-0.504</v>
    <v>USD</v>
    <v>Apple Inc. designs, manufactures and markets smartphones, personal computers, tablets, wearables and accessories, and sells a variety of related services. Its product categories include iPhone, Mac, iPad, and Wearables, Home and Accessories. Its software platforms include iOS, iPadOS, macOS, watchOS, visionOS, and tvOS. Its services include advertising, AppleCare, cloud services, digital content and payment services. The Company operates various platforms, including the App Store, that allow customers to discover and download applications and digital content, such as books, music, video, games and podcasts. It also offers digital content through subscription-based services, including Apple Arcade, Apple Fitness+, Apple Music, Apple News+, and Apple TV+. Its products include iPhone 16 Pro, iPhone 16, iPhone 15, iPhone 14, iPhone SE, MacBook Air, MacBook Pro, iMac, Mac mini, Mac Studio, Mac Pro, iPad Pro, iPad Air, AirPods, AirPods Pro, AirPods Max, Apple TV, Apple Vision Pro and others.</v>
    <v>166000</v>
    <v>Nasdaq Stock Market</v>
    <v>XNAS</v>
    <v>XNAS</v>
    <v>One Apple Park Way, CUPERTINO, CA, 95014 US</v>
    <v>261.12</v>
    <v>Computers, Phones &amp; Household Electronics</v>
    <v>Stock</v>
    <v>46121.999947858596</v>
    <v>3</v>
    <v>256.07</v>
    <v>3824290158600</v>
    <v>APPLE INC.</v>
    <v>APPLE INC.</v>
    <v>259</v>
    <v>33.094499999999996</v>
    <v>258.89999999999998</v>
    <v>260.49</v>
    <v>259.98599999999999</v>
    <v>14681140000</v>
    <v>AAPL</v>
    <v>APPLE INC. (XNAS:AAPL)</v>
    <v>28121574</v>
    <v>40939935</v>
    <v>1977</v>
  </rv>
  <rv s="2">
    <v>4</v>
  </rv>
  <rv s="3">
    <v>12</v>
    <v>Price</v>
    <v>0</v>
  </rv>
  <rv s="3">
    <v>12</v>
    <v>High</v>
    <v>0</v>
  </rv>
  <rv s="3">
    <v>12</v>
    <v>Low</v>
    <v>0</v>
  </rv>
  <rv s="3">
    <v>12</v>
    <v>Volume</v>
    <v>0</v>
  </rv>
  <rv s="3">
    <v>12</v>
    <v>Volume average</v>
    <v>0</v>
  </rv>
  <rv s="3">
    <v>12</v>
    <v>Previous close</v>
    <v>0</v>
  </rv>
  <rv s="4">
    <v>12</v>
    <v>1</v>
  </rv>
</rvData>
</file>

<file path=xl/richData/rdrichvaluestructure.xml><?xml version="1.0" encoding="utf-8"?>
<rvStructures xmlns="http://schemas.microsoft.com/office/spreadsheetml/2017/richdata" count="5">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s t="_error">
    <k n="errorType" t="i"/>
    <k n="field" t="s"/>
    <k n="subType" t="i"/>
  </s>
  <s t="_error">
    <k n="errorType" t="i"/>
    <k n="propagated" t="b"/>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14" formatCode="0.00%"/>
    </x:dxf>
    <x:dxf>
      <x:numFmt numFmtId="27" formatCode="m/d/yyyy\ h:mm"/>
    </x:dxf>
    <x:dxf>
      <x:numFmt numFmtId="3" formatCode="#,##0"/>
    </x:dxf>
    <x:dxf>
      <x:numFmt numFmtId="4" formatCode="#,##0.00"/>
    </x:dxf>
    <x:dxf>
      <x:numFmt numFmtId="1" formatCode="0"/>
    </x:dxf>
  </dxfs>
  <richProperties>
    <rPr n="NumberFormat" t="s"/>
    <rPr n="IsTitleField" t="b"/>
  </richProperties>
  <richStyles>
    <rSty dxfid="1">
      <rpv i="0">_([$$-en-US]* #,##0.00_);_([$$-en-US]* (#,##0.00);_([$$-en-US]* "-"??_);_(@_)</rpv>
    </rSty>
    <rSty dxfid="5">
      <rpv i="0">#,##0.00</rpv>
    </rSty>
    <rSty>
      <rpv i="1">1</rpv>
    </rSty>
    <rSty dxfid="4">
      <rpv i="0">#,##0</rpv>
    </rSty>
    <rSty dxfid="2"/>
    <rSty dxfid="1">
      <rpv i="0">_([$$-en-US]* #,##0_);_([$$-en-US]* (#,##0);_([$$-en-US]* "-"_);_(@_)</rpv>
    </rSty>
    <rSty dxfid="3"/>
    <rSty dxfid="6">
      <rpv i="0">0</rpv>
    </rSty>
    <rSty dxfid="0">
      <rpv i="0">0.00</rpv>
    </rSty>
  </richStyles>
</richStyleShee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1225"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010AC8D-E6B5-4A3F-99D6-D8F9D15C51D9}">
  <we:reference id="wa200005502" version="1.0.0.11" store="en-US" storeType="OMEX"/>
  <we:alternateReferences>
    <we:reference id="WA200005502" version="1.0.0.11" store="" storeType="OMEX"/>
  </we:alternateReferences>
  <we:properties/>
  <we:bindings/>
  <we:snapshot xmlns:r="http://schemas.openxmlformats.org/officeDocument/2006/relationships"/>
  <we:extLst>
    <a:ext xmlns:a="http://schemas.openxmlformats.org/drawingml/2006/main" uri="{7C84B067-C214-45C3-A712-C9D94CD141B2}">
      <we:customFunctionIdList>
        <we:customFunctionIds>_xldudf_GPT</we:customFunctionIds>
        <we:customFunctionIds>_xldudf_GPT_CREATE_PROMPT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CEE55-46D3-4CA9-8F5E-BC66673C5915}">
  <sheetPr>
    <tabColor rgb="FFC00000"/>
  </sheetPr>
  <dimension ref="A1"/>
  <sheetViews>
    <sheetView showGridLines="0" showRowColHeaders="0" tabSelected="1" topLeftCell="A31" workbookViewId="0">
      <selection activeCell="I39" sqref="I39"/>
    </sheetView>
  </sheetViews>
  <sheetFormatPr defaultRowHeight="14.6"/>
  <sheetData/>
  <sheetProtection algorithmName="SHA-512" hashValue="+uxkzJa8UawqNsXG3KDHwt5CZqxcaA1PAKwPyGixchACiVCs31XCLib/SqAbfovaCPmx1SWFjCWIByioDzAcZg==" saltValue="XSeuygYRK+yhQr6QFHIxFA==" spinCount="100000" sheet="1" objects="1" scenarios="1" select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47A1A-8821-4687-A870-5B33BF4F09DD}">
  <sheetPr codeName="Sheet1"/>
  <dimension ref="A1:J104"/>
  <sheetViews>
    <sheetView showGridLines="0" showRowColHeaders="0" workbookViewId="0">
      <selection activeCell="C11" sqref="C11"/>
    </sheetView>
  </sheetViews>
  <sheetFormatPr defaultRowHeight="14.6"/>
  <cols>
    <col min="1" max="10" width="8.921875" style="85"/>
    <col min="11" max="16384" width="8.921875" style="1"/>
  </cols>
  <sheetData>
    <row r="1" spans="1:10">
      <c r="A1" s="115" t="s">
        <v>0</v>
      </c>
      <c r="B1" s="116"/>
      <c r="C1" s="116"/>
      <c r="D1" s="116"/>
      <c r="E1" s="116"/>
      <c r="F1" s="116"/>
      <c r="G1" s="116"/>
      <c r="H1" s="116"/>
      <c r="I1" s="116"/>
      <c r="J1" s="117"/>
    </row>
    <row r="2" spans="1:10" ht="15.25" thickBot="1">
      <c r="A2" s="84" t="s">
        <v>1</v>
      </c>
      <c r="C2" s="93" t="s">
        <v>153</v>
      </c>
      <c r="J2" s="86"/>
    </row>
    <row r="3" spans="1:10" ht="15.25" thickBot="1">
      <c r="A3" s="87"/>
      <c r="C3" s="85" t="s">
        <v>2</v>
      </c>
      <c r="E3" s="106" t="s">
        <v>131</v>
      </c>
      <c r="F3" s="107"/>
      <c r="G3" s="107"/>
      <c r="H3" s="107"/>
      <c r="I3" s="108"/>
      <c r="J3" s="86"/>
    </row>
    <row r="4" spans="1:10">
      <c r="A4" s="87"/>
      <c r="D4" s="88" t="s">
        <v>3</v>
      </c>
      <c r="E4" s="89" t="s">
        <v>132</v>
      </c>
      <c r="F4" s="90"/>
      <c r="G4" s="90"/>
      <c r="H4" s="90"/>
      <c r="I4" s="91"/>
      <c r="J4" s="86"/>
    </row>
    <row r="5" spans="1:10">
      <c r="A5" s="87"/>
      <c r="D5" s="92" t="s">
        <v>136</v>
      </c>
      <c r="E5" s="93" t="s">
        <v>133</v>
      </c>
      <c r="I5" s="94"/>
      <c r="J5" s="86"/>
    </row>
    <row r="6" spans="1:10">
      <c r="A6" s="87"/>
      <c r="D6" s="92" t="s">
        <v>4</v>
      </c>
      <c r="E6" s="93" t="s">
        <v>134</v>
      </c>
      <c r="I6" s="94"/>
      <c r="J6" s="86"/>
    </row>
    <row r="7" spans="1:10" ht="15.25" thickBot="1">
      <c r="A7" s="87"/>
      <c r="D7" s="95" t="s">
        <v>137</v>
      </c>
      <c r="E7" s="96" t="s">
        <v>135</v>
      </c>
      <c r="F7" s="97"/>
      <c r="G7" s="97"/>
      <c r="H7" s="97"/>
      <c r="I7" s="98"/>
      <c r="J7" s="86"/>
    </row>
    <row r="8" spans="1:10">
      <c r="A8" s="109" t="s">
        <v>138</v>
      </c>
      <c r="B8" s="109"/>
      <c r="C8" s="109"/>
      <c r="D8" s="109"/>
      <c r="E8" s="109"/>
      <c r="F8" s="109"/>
      <c r="G8" s="109"/>
      <c r="H8" s="109"/>
      <c r="I8" s="109"/>
      <c r="J8" s="109"/>
    </row>
    <row r="9" spans="1:10">
      <c r="A9" s="118" t="s">
        <v>5</v>
      </c>
      <c r="B9" s="110"/>
      <c r="C9" s="110"/>
      <c r="D9" s="110"/>
      <c r="E9" s="110"/>
      <c r="F9" s="110"/>
      <c r="G9" s="110"/>
      <c r="H9" s="110"/>
      <c r="I9" s="110"/>
      <c r="J9" s="111"/>
    </row>
    <row r="10" spans="1:10">
      <c r="A10" s="119" t="s">
        <v>6</v>
      </c>
      <c r="B10" s="120"/>
      <c r="C10" s="93" t="s">
        <v>154</v>
      </c>
      <c r="J10" s="86"/>
    </row>
    <row r="11" spans="1:10">
      <c r="A11" s="119" t="s">
        <v>7</v>
      </c>
      <c r="B11" s="120"/>
      <c r="C11" s="85" t="s">
        <v>8</v>
      </c>
      <c r="J11" s="86"/>
    </row>
    <row r="12" spans="1:10">
      <c r="A12" s="119" t="s">
        <v>9</v>
      </c>
      <c r="B12" s="120"/>
      <c r="C12" s="85" t="s">
        <v>10</v>
      </c>
      <c r="J12" s="86"/>
    </row>
    <row r="13" spans="1:10">
      <c r="A13" s="119"/>
      <c r="B13" s="120"/>
      <c r="J13" s="86"/>
    </row>
    <row r="14" spans="1:10">
      <c r="A14" s="87"/>
      <c r="C14" s="110" t="s">
        <v>11</v>
      </c>
      <c r="D14" s="110"/>
      <c r="E14" s="110"/>
      <c r="F14" s="110"/>
      <c r="G14" s="110"/>
      <c r="H14" s="110"/>
      <c r="I14" s="110"/>
      <c r="J14" s="111"/>
    </row>
    <row r="15" spans="1:10">
      <c r="A15" s="87"/>
      <c r="J15" s="86"/>
    </row>
    <row r="16" spans="1:10">
      <c r="A16" s="87"/>
      <c r="C16" s="85" t="s">
        <v>12</v>
      </c>
      <c r="J16" s="86"/>
    </row>
    <row r="17" spans="1:10">
      <c r="A17" s="87"/>
      <c r="C17" s="85" t="s">
        <v>13</v>
      </c>
      <c r="J17" s="86"/>
    </row>
    <row r="18" spans="1:10">
      <c r="A18" s="87"/>
      <c r="C18" s="85" t="s">
        <v>14</v>
      </c>
      <c r="J18" s="86"/>
    </row>
    <row r="19" spans="1:10">
      <c r="A19" s="87"/>
      <c r="C19" s="85" t="s">
        <v>15</v>
      </c>
      <c r="J19" s="86"/>
    </row>
    <row r="20" spans="1:10">
      <c r="A20" s="87"/>
      <c r="J20" s="86"/>
    </row>
    <row r="21" spans="1:10">
      <c r="A21" s="87"/>
      <c r="C21" s="93" t="s">
        <v>139</v>
      </c>
      <c r="J21" s="86"/>
    </row>
    <row r="22" spans="1:10">
      <c r="A22" s="87"/>
      <c r="C22" s="93" t="s">
        <v>141</v>
      </c>
      <c r="J22" s="86"/>
    </row>
    <row r="23" spans="1:10">
      <c r="A23" s="87"/>
      <c r="C23" s="93" t="s">
        <v>140</v>
      </c>
      <c r="J23" s="86"/>
    </row>
    <row r="24" spans="1:10">
      <c r="A24" s="87"/>
      <c r="C24" s="93" t="s">
        <v>142</v>
      </c>
      <c r="J24" s="86"/>
    </row>
    <row r="25" spans="1:10">
      <c r="A25" s="87"/>
      <c r="C25" s="93" t="s">
        <v>143</v>
      </c>
      <c r="J25" s="86"/>
    </row>
    <row r="26" spans="1:10">
      <c r="A26" s="87"/>
      <c r="C26" s="85" t="s">
        <v>16</v>
      </c>
      <c r="J26" s="86"/>
    </row>
    <row r="27" spans="1:10">
      <c r="A27" s="87"/>
      <c r="C27" s="85" t="s">
        <v>17</v>
      </c>
      <c r="J27" s="86"/>
    </row>
    <row r="28" spans="1:10">
      <c r="A28" s="87"/>
      <c r="C28" s="85" t="s">
        <v>18</v>
      </c>
      <c r="J28" s="86"/>
    </row>
    <row r="29" spans="1:10">
      <c r="A29" s="87"/>
      <c r="J29" s="86"/>
    </row>
    <row r="30" spans="1:10">
      <c r="A30" s="87"/>
      <c r="C30" s="85" t="s">
        <v>19</v>
      </c>
      <c r="J30" s="86"/>
    </row>
    <row r="31" spans="1:10">
      <c r="A31" s="87"/>
      <c r="C31" s="93" t="s">
        <v>144</v>
      </c>
      <c r="J31" s="86"/>
    </row>
    <row r="32" spans="1:10">
      <c r="A32" s="87"/>
      <c r="C32" s="85" t="s">
        <v>20</v>
      </c>
      <c r="J32" s="86"/>
    </row>
    <row r="33" spans="1:10">
      <c r="A33" s="87"/>
      <c r="C33" s="85" t="s">
        <v>21</v>
      </c>
      <c r="J33" s="86"/>
    </row>
    <row r="34" spans="1:10">
      <c r="A34" s="87"/>
      <c r="C34" s="85" t="s">
        <v>22</v>
      </c>
      <c r="J34" s="86"/>
    </row>
    <row r="35" spans="1:10">
      <c r="A35" s="87"/>
      <c r="C35" s="85" t="s">
        <v>23</v>
      </c>
      <c r="J35" s="86"/>
    </row>
    <row r="36" spans="1:10">
      <c r="A36" s="87"/>
      <c r="C36" s="85" t="s">
        <v>24</v>
      </c>
      <c r="J36" s="86"/>
    </row>
    <row r="37" spans="1:10">
      <c r="A37" s="87"/>
      <c r="J37" s="86"/>
    </row>
    <row r="38" spans="1:10">
      <c r="A38" s="87"/>
      <c r="C38" s="85" t="s">
        <v>25</v>
      </c>
      <c r="J38" s="86"/>
    </row>
    <row r="39" spans="1:10">
      <c r="A39" s="87"/>
      <c r="C39" s="85" t="s">
        <v>26</v>
      </c>
      <c r="J39" s="86"/>
    </row>
    <row r="40" spans="1:10">
      <c r="A40" s="87"/>
      <c r="C40" s="85" t="s">
        <v>27</v>
      </c>
      <c r="J40" s="86"/>
    </row>
    <row r="41" spans="1:10">
      <c r="A41" s="87"/>
      <c r="C41" s="85" t="s">
        <v>28</v>
      </c>
      <c r="J41" s="86"/>
    </row>
    <row r="42" spans="1:10">
      <c r="A42" s="87"/>
      <c r="C42" s="85" t="s">
        <v>29</v>
      </c>
      <c r="J42" s="86"/>
    </row>
    <row r="43" spans="1:10">
      <c r="A43" s="87"/>
      <c r="J43" s="86"/>
    </row>
    <row r="44" spans="1:10">
      <c r="A44" s="87"/>
      <c r="C44" s="85" t="s">
        <v>30</v>
      </c>
      <c r="J44" s="86"/>
    </row>
    <row r="45" spans="1:10">
      <c r="A45" s="87"/>
      <c r="C45" s="85" t="s">
        <v>31</v>
      </c>
      <c r="J45" s="86"/>
    </row>
    <row r="46" spans="1:10" ht="15.25" thickBot="1">
      <c r="A46" s="87"/>
      <c r="C46" s="85" t="s">
        <v>32</v>
      </c>
      <c r="J46" s="86"/>
    </row>
    <row r="47" spans="1:10" ht="15.25" thickBot="1">
      <c r="A47" s="112" t="s">
        <v>33</v>
      </c>
      <c r="B47" s="113"/>
      <c r="C47" s="113"/>
      <c r="D47" s="113"/>
      <c r="E47" s="113"/>
      <c r="F47" s="113"/>
      <c r="G47" s="113"/>
      <c r="H47" s="113"/>
      <c r="I47" s="113"/>
      <c r="J47" s="114"/>
    </row>
    <row r="48" spans="1:10">
      <c r="A48" s="87"/>
      <c r="J48" s="86"/>
    </row>
    <row r="49" spans="1:10">
      <c r="A49" s="84" t="s">
        <v>34</v>
      </c>
      <c r="D49" s="85" t="s">
        <v>35</v>
      </c>
      <c r="J49" s="86"/>
    </row>
    <row r="50" spans="1:10">
      <c r="A50" s="84"/>
      <c r="D50" s="85" t="s">
        <v>36</v>
      </c>
      <c r="J50" s="86"/>
    </row>
    <row r="51" spans="1:10">
      <c r="A51" s="84"/>
      <c r="J51" s="86"/>
    </row>
    <row r="52" spans="1:10">
      <c r="A52" s="84" t="s">
        <v>37</v>
      </c>
      <c r="D52" s="85" t="s">
        <v>38</v>
      </c>
      <c r="J52" s="86"/>
    </row>
    <row r="53" spans="1:10">
      <c r="A53" s="84"/>
      <c r="D53" s="93" t="s">
        <v>145</v>
      </c>
      <c r="J53" s="86"/>
    </row>
    <row r="54" spans="1:10">
      <c r="A54" s="84"/>
      <c r="D54" s="93" t="s">
        <v>146</v>
      </c>
      <c r="J54" s="86"/>
    </row>
    <row r="55" spans="1:10">
      <c r="A55" s="84"/>
      <c r="J55" s="86"/>
    </row>
    <row r="56" spans="1:10">
      <c r="A56" s="84" t="s">
        <v>39</v>
      </c>
      <c r="D56" s="85" t="s">
        <v>40</v>
      </c>
      <c r="J56" s="86"/>
    </row>
    <row r="57" spans="1:10">
      <c r="A57" s="84"/>
      <c r="D57" s="85" t="s">
        <v>41</v>
      </c>
      <c r="J57" s="86"/>
    </row>
    <row r="58" spans="1:10">
      <c r="A58" s="84"/>
      <c r="D58" s="85" t="s">
        <v>42</v>
      </c>
      <c r="J58" s="86"/>
    </row>
    <row r="59" spans="1:10">
      <c r="A59" s="84"/>
      <c r="D59" s="93" t="s">
        <v>147</v>
      </c>
      <c r="J59" s="86"/>
    </row>
    <row r="60" spans="1:10">
      <c r="A60" s="84"/>
      <c r="J60" s="86"/>
    </row>
    <row r="61" spans="1:10">
      <c r="A61" s="84" t="s">
        <v>43</v>
      </c>
      <c r="D61" s="99" t="s">
        <v>44</v>
      </c>
      <c r="J61" s="86"/>
    </row>
    <row r="62" spans="1:10">
      <c r="A62" s="84"/>
      <c r="D62" s="99" t="s">
        <v>45</v>
      </c>
      <c r="J62" s="86"/>
    </row>
    <row r="63" spans="1:10">
      <c r="A63" s="84"/>
      <c r="D63" s="99" t="s">
        <v>46</v>
      </c>
      <c r="J63" s="86"/>
    </row>
    <row r="64" spans="1:10">
      <c r="A64" s="84"/>
      <c r="D64" s="99" t="s">
        <v>47</v>
      </c>
      <c r="J64" s="86"/>
    </row>
    <row r="65" spans="1:10">
      <c r="A65" s="84"/>
      <c r="D65" s="99"/>
      <c r="J65" s="86"/>
    </row>
    <row r="66" spans="1:10">
      <c r="A66" s="84" t="s">
        <v>48</v>
      </c>
      <c r="D66" s="85" t="s">
        <v>49</v>
      </c>
      <c r="J66" s="86"/>
    </row>
    <row r="67" spans="1:10">
      <c r="A67" s="84"/>
      <c r="D67" s="85" t="s">
        <v>50</v>
      </c>
      <c r="J67" s="86"/>
    </row>
    <row r="68" spans="1:10">
      <c r="A68" s="84"/>
      <c r="J68" s="86"/>
    </row>
    <row r="69" spans="1:10">
      <c r="A69" s="84" t="s">
        <v>51</v>
      </c>
      <c r="D69" s="85" t="s">
        <v>52</v>
      </c>
      <c r="J69" s="86"/>
    </row>
    <row r="70" spans="1:10">
      <c r="A70" s="84"/>
      <c r="J70" s="86"/>
    </row>
    <row r="71" spans="1:10">
      <c r="A71" s="84" t="s">
        <v>53</v>
      </c>
      <c r="D71" s="85" t="s">
        <v>54</v>
      </c>
      <c r="J71" s="86"/>
    </row>
    <row r="72" spans="1:10">
      <c r="A72" s="84"/>
      <c r="D72" s="85" t="s">
        <v>55</v>
      </c>
      <c r="J72" s="86"/>
    </row>
    <row r="73" spans="1:10">
      <c r="A73" s="84"/>
      <c r="D73" s="85" t="s">
        <v>56</v>
      </c>
      <c r="J73" s="86"/>
    </row>
    <row r="74" spans="1:10">
      <c r="A74" s="84"/>
      <c r="J74" s="86"/>
    </row>
    <row r="75" spans="1:10">
      <c r="A75" s="84" t="s">
        <v>57</v>
      </c>
      <c r="D75" s="85" t="s">
        <v>58</v>
      </c>
      <c r="J75" s="86"/>
    </row>
    <row r="76" spans="1:10">
      <c r="A76" s="84"/>
      <c r="D76" s="85" t="s">
        <v>59</v>
      </c>
      <c r="J76" s="86"/>
    </row>
    <row r="77" spans="1:10">
      <c r="A77" s="84"/>
      <c r="J77" s="86"/>
    </row>
    <row r="78" spans="1:10">
      <c r="A78" s="84" t="s">
        <v>60</v>
      </c>
      <c r="D78" s="85" t="s">
        <v>61</v>
      </c>
      <c r="J78" s="86"/>
    </row>
    <row r="79" spans="1:10">
      <c r="A79" s="84"/>
      <c r="J79" s="86"/>
    </row>
    <row r="80" spans="1:10">
      <c r="A80" s="84" t="s">
        <v>62</v>
      </c>
      <c r="D80" s="85" t="s">
        <v>63</v>
      </c>
      <c r="J80" s="86"/>
    </row>
    <row r="81" spans="1:10">
      <c r="A81" s="84"/>
      <c r="J81" s="86"/>
    </row>
    <row r="82" spans="1:10">
      <c r="A82" s="84" t="s">
        <v>64</v>
      </c>
      <c r="D82" s="85" t="s">
        <v>65</v>
      </c>
      <c r="J82" s="86"/>
    </row>
    <row r="83" spans="1:10">
      <c r="A83" s="84"/>
      <c r="J83" s="86"/>
    </row>
    <row r="84" spans="1:10">
      <c r="A84" s="84" t="s">
        <v>66</v>
      </c>
      <c r="D84" s="85" t="s">
        <v>67</v>
      </c>
      <c r="J84" s="86"/>
    </row>
    <row r="85" spans="1:10">
      <c r="A85" s="84"/>
      <c r="J85" s="86"/>
    </row>
    <row r="86" spans="1:10">
      <c r="A86" s="84" t="s">
        <v>68</v>
      </c>
      <c r="D86" s="85" t="s">
        <v>69</v>
      </c>
      <c r="J86" s="86"/>
    </row>
    <row r="87" spans="1:10">
      <c r="A87" s="84"/>
      <c r="J87" s="86"/>
    </row>
    <row r="88" spans="1:10">
      <c r="A88" s="84" t="s">
        <v>70</v>
      </c>
      <c r="D88" s="93" t="s">
        <v>148</v>
      </c>
      <c r="J88" s="86"/>
    </row>
    <row r="89" spans="1:10">
      <c r="A89" s="84"/>
      <c r="D89" s="93" t="s">
        <v>149</v>
      </c>
      <c r="J89" s="86"/>
    </row>
    <row r="90" spans="1:10">
      <c r="A90" s="84"/>
      <c r="J90" s="86"/>
    </row>
    <row r="91" spans="1:10">
      <c r="A91" s="84" t="s">
        <v>71</v>
      </c>
      <c r="D91" s="85" t="s">
        <v>72</v>
      </c>
      <c r="J91" s="86"/>
    </row>
    <row r="92" spans="1:10">
      <c r="A92" s="100"/>
      <c r="B92" s="101"/>
      <c r="C92" s="101"/>
      <c r="D92" s="101" t="s">
        <v>73</v>
      </c>
      <c r="E92" s="101"/>
      <c r="F92" s="101"/>
      <c r="G92" s="101"/>
      <c r="H92" s="101"/>
      <c r="I92" s="101"/>
      <c r="J92" s="102"/>
    </row>
    <row r="94" spans="1:10" ht="17.8">
      <c r="A94" s="103" t="s">
        <v>103</v>
      </c>
    </row>
    <row r="95" spans="1:10">
      <c r="A95" s="104"/>
    </row>
    <row r="96" spans="1:10">
      <c r="A96" s="104" t="s">
        <v>104</v>
      </c>
    </row>
    <row r="97" spans="1:1">
      <c r="A97" s="104"/>
    </row>
    <row r="98" spans="1:1">
      <c r="A98" s="104" t="s">
        <v>105</v>
      </c>
    </row>
    <row r="99" spans="1:1">
      <c r="A99" s="104"/>
    </row>
    <row r="100" spans="1:1">
      <c r="A100" s="104" t="s">
        <v>106</v>
      </c>
    </row>
    <row r="101" spans="1:1">
      <c r="A101" s="104"/>
    </row>
    <row r="102" spans="1:1">
      <c r="A102" s="104" t="s">
        <v>107</v>
      </c>
    </row>
    <row r="103" spans="1:1">
      <c r="A103" s="104"/>
    </row>
    <row r="104" spans="1:1">
      <c r="A104" s="104" t="s">
        <v>108</v>
      </c>
    </row>
  </sheetData>
  <sheetProtection formatCells="0" formatColumns="0" formatRows="0" insertColumns="0" insertRows="0" deleteColumns="0" deleteRows="0" selectLockedCells="1"/>
  <mergeCells count="10">
    <mergeCell ref="E3:I3"/>
    <mergeCell ref="A8:J8"/>
    <mergeCell ref="C14:J14"/>
    <mergeCell ref="A47:J47"/>
    <mergeCell ref="A1:J1"/>
    <mergeCell ref="A9:J9"/>
    <mergeCell ref="A10:B10"/>
    <mergeCell ref="A11:B11"/>
    <mergeCell ref="A12:B12"/>
    <mergeCell ref="A13:B1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FF4A3-147E-492E-8AE9-CAE688247BCB}">
  <sheetPr codeName="Sheet2"/>
  <dimension ref="A1:M29"/>
  <sheetViews>
    <sheetView showGridLines="0" showRowColHeaders="0" zoomScale="90" zoomScaleNormal="90" workbookViewId="0">
      <selection activeCell="H9" sqref="H9"/>
    </sheetView>
  </sheetViews>
  <sheetFormatPr defaultRowHeight="12.9"/>
  <cols>
    <col min="1" max="1" width="27.57421875" style="2" customWidth="1"/>
    <col min="2" max="2" width="31.421875" style="2" customWidth="1"/>
    <col min="3" max="7" width="8.921875" style="2"/>
    <col min="8" max="8" width="9.8828125" style="2" bestFit="1" customWidth="1"/>
    <col min="9" max="10" width="8.921875" style="2"/>
    <col min="11" max="11" width="10.8828125" style="2" bestFit="1" customWidth="1"/>
    <col min="12" max="12" width="8.921875" style="2"/>
    <col min="13" max="13" width="10.5" style="2" bestFit="1" customWidth="1"/>
    <col min="14" max="16384" width="8.921875" style="2"/>
  </cols>
  <sheetData>
    <row r="1" spans="1:13" ht="13.1">
      <c r="A1" s="105" t="s">
        <v>74</v>
      </c>
      <c r="B1" s="105"/>
      <c r="C1" s="105"/>
      <c r="D1" s="105"/>
      <c r="E1" s="105"/>
      <c r="F1" s="105"/>
      <c r="G1" s="105"/>
      <c r="H1" s="105"/>
      <c r="I1" s="105"/>
      <c r="J1" s="105"/>
    </row>
    <row r="2" spans="1:13">
      <c r="A2" s="3"/>
      <c r="B2" s="3"/>
      <c r="C2" s="3"/>
      <c r="D2" s="3"/>
      <c r="E2" s="3"/>
      <c r="F2" s="3"/>
      <c r="G2" s="3"/>
      <c r="H2" s="3"/>
      <c r="I2" s="3"/>
      <c r="J2" s="3"/>
    </row>
    <row r="3" spans="1:13">
      <c r="A3" s="3"/>
      <c r="B3" s="3"/>
      <c r="C3" s="3"/>
      <c r="D3" s="3"/>
      <c r="E3" s="3"/>
      <c r="F3" s="3"/>
      <c r="G3" s="3"/>
      <c r="H3" s="3"/>
      <c r="I3" s="3"/>
      <c r="J3" s="3"/>
    </row>
    <row r="4" spans="1:13">
      <c r="A4" s="3"/>
      <c r="B4" s="3"/>
      <c r="C4" s="3"/>
      <c r="D4" s="3"/>
      <c r="E4" s="3"/>
      <c r="F4" s="3"/>
      <c r="G4" s="3"/>
      <c r="H4" s="3"/>
      <c r="I4" s="3"/>
      <c r="J4" s="3"/>
    </row>
    <row r="5" spans="1:13" ht="13.5" thickBot="1">
      <c r="A5" s="3"/>
      <c r="B5" s="3"/>
      <c r="C5" s="3"/>
      <c r="D5" s="3"/>
      <c r="E5" s="3"/>
      <c r="F5" s="3"/>
      <c r="G5" s="3"/>
      <c r="H5" s="3"/>
      <c r="I5" s="3"/>
      <c r="J5" s="3"/>
    </row>
    <row r="6" spans="1:13" ht="13.5" thickBot="1">
      <c r="A6" s="4" t="s">
        <v>75</v>
      </c>
      <c r="B6" s="165"/>
    </row>
    <row r="7" spans="1:13" ht="13.75" thickBot="1">
      <c r="A7" s="40" t="s">
        <v>76</v>
      </c>
      <c r="B7" s="176">
        <v>0</v>
      </c>
      <c r="C7" s="173" t="s">
        <v>151</v>
      </c>
      <c r="D7" s="31" t="s">
        <v>110</v>
      </c>
      <c r="E7" s="31" t="s">
        <v>111</v>
      </c>
      <c r="F7" s="31" t="s">
        <v>112</v>
      </c>
      <c r="G7" s="32" t="s">
        <v>113</v>
      </c>
      <c r="H7" s="170" t="s">
        <v>120</v>
      </c>
      <c r="I7" s="34" t="s">
        <v>127</v>
      </c>
      <c r="J7" s="37" t="s">
        <v>121</v>
      </c>
      <c r="K7" s="30" t="s">
        <v>122</v>
      </c>
      <c r="L7" s="33" t="s">
        <v>123</v>
      </c>
      <c r="M7" s="8"/>
    </row>
    <row r="8" spans="1:13" ht="13.5" thickBot="1">
      <c r="A8" s="4" t="s">
        <v>116</v>
      </c>
      <c r="B8" s="177"/>
      <c r="C8" s="174" t="e" vm="1">
        <v>#VALUE!</v>
      </c>
      <c r="D8" s="80" cm="1">
        <f t="array" aca="1" ref="D8" ca="1">IF(C8=0," ",_FV(C8,"Price"))</f>
        <v>9.26</v>
      </c>
      <c r="E8" s="184" cm="1">
        <f t="array" aca="1" ref="E8" ca="1">IF(C8=0," ",_FV(C8,"Volume"))</f>
        <v>3396399</v>
      </c>
      <c r="F8" s="80" cm="1">
        <f t="array" aca="1" ref="F8" ca="1">IF(C8=0," ",_FV(C8,"High"))</f>
        <v>9.5399999999999991</v>
      </c>
      <c r="G8" s="81" cm="1">
        <f t="array" aca="1" ref="G8" ca="1">IF(C8=0," ",_FV(C8,"Low"))</f>
        <v>9.16</v>
      </c>
      <c r="H8" s="171">
        <v>0</v>
      </c>
      <c r="I8" s="35">
        <f>IF(B7=0,0,B7/COUNT(J8:J11))</f>
        <v>0</v>
      </c>
      <c r="J8" s="38" t="str">
        <f>IF(B8&gt;0,1," ")</f>
        <v xml:space="preserve"> </v>
      </c>
      <c r="K8" s="35">
        <f>IF(B7=0,0,(B7/COUNT(J8:J11))/2)</f>
        <v>0</v>
      </c>
      <c r="L8" s="43"/>
      <c r="M8" s="42"/>
    </row>
    <row r="9" spans="1:13" ht="13.5" thickBot="1">
      <c r="A9" s="4" t="s">
        <v>117</v>
      </c>
      <c r="B9" s="178"/>
      <c r="C9" s="175" t="e" vm="2">
        <v>#VALUE!</v>
      </c>
      <c r="D9" s="80" cm="1">
        <f t="array" aca="1" ref="D9" ca="1">IF(C9=0," ",_FV(C9,"Price"))</f>
        <v>260.49</v>
      </c>
      <c r="E9" s="184" cm="1">
        <f t="array" aca="1" ref="E9" ca="1">IF(C9=0," ",_FV(C9,"Volume"))</f>
        <v>28121574</v>
      </c>
      <c r="F9" s="80" cm="1">
        <f t="array" aca="1" ref="F9" ca="1">IF(C9=0," ",_FV(C9,"High"))</f>
        <v>261.12</v>
      </c>
      <c r="G9" s="81" cm="1">
        <f t="array" aca="1" ref="G9" ca="1">IF(C9=0," ",_FV(C9,"Low"))</f>
        <v>256.07</v>
      </c>
      <c r="H9" s="171"/>
      <c r="I9" s="35">
        <f>IF(B7=0,0,B7/COUNT(J8:J11))</f>
        <v>0</v>
      </c>
      <c r="J9" s="38" t="str">
        <f>IF(B9&gt;0,2," ")</f>
        <v xml:space="preserve"> </v>
      </c>
      <c r="K9" s="35">
        <f>IF(B7=0,0,(B7/COUNT(J8:J11))/2)</f>
        <v>0</v>
      </c>
      <c r="L9" s="43"/>
      <c r="M9" s="42"/>
    </row>
    <row r="10" spans="1:13" ht="13.5" thickBot="1">
      <c r="A10" s="4" t="s">
        <v>118</v>
      </c>
      <c r="B10" s="178"/>
      <c r="C10" s="175" t="e" vm="2">
        <v>#VALUE!</v>
      </c>
      <c r="D10" s="80" cm="1">
        <f t="array" aca="1" ref="D10" ca="1">IF(C10=0," ",_FV(C10,"Price"))</f>
        <v>260.49</v>
      </c>
      <c r="E10" s="184" cm="1">
        <f t="array" aca="1" ref="E10" ca="1">IF(C10=0," ",_FV(C10,"Volume"))</f>
        <v>28121574</v>
      </c>
      <c r="F10" s="80" cm="1">
        <f t="array" aca="1" ref="F10" ca="1">IF(C10=0," ",_FV(C10,"High"))</f>
        <v>261.12</v>
      </c>
      <c r="G10" s="81" cm="1">
        <f t="array" aca="1" ref="G10" ca="1">IF(C10=0," ",_FV(C10,"Low"))</f>
        <v>256.07</v>
      </c>
      <c r="H10" s="171"/>
      <c r="I10" s="35">
        <f>IF(B7=0,0,B7/COUNT(J8:J11))</f>
        <v>0</v>
      </c>
      <c r="J10" s="38" t="str">
        <f>IF(B10&gt;0,3," ")</f>
        <v xml:space="preserve"> </v>
      </c>
      <c r="K10" s="35">
        <f>IF(B7=0,0,(B7/COUNT(J8:J11))/2)</f>
        <v>0</v>
      </c>
      <c r="L10" s="43"/>
      <c r="M10" s="42"/>
    </row>
    <row r="11" spans="1:13" ht="13.5" thickBot="1">
      <c r="A11" s="4" t="s">
        <v>119</v>
      </c>
      <c r="B11" s="179"/>
      <c r="C11" s="175" t="e" vm="2">
        <v>#VALUE!</v>
      </c>
      <c r="D11" s="82" cm="1">
        <f t="array" aca="1" ref="D11" ca="1">IF(C11=0," ",_FV(C11,"Price"))</f>
        <v>260.49</v>
      </c>
      <c r="E11" s="185" cm="1">
        <f t="array" aca="1" ref="E11" ca="1">IF(C11=0," ",_FV(C11,"Volume"))</f>
        <v>28121574</v>
      </c>
      <c r="F11" s="82" cm="1">
        <f t="array" aca="1" ref="F11" ca="1">IF(C11=0," ",_FV(C11,"High"))</f>
        <v>261.12</v>
      </c>
      <c r="G11" s="83" cm="1">
        <f t="array" aca="1" ref="G11" ca="1">IF(C11=0," ",_FV(C11,"Low"))</f>
        <v>256.07</v>
      </c>
      <c r="H11" s="172"/>
      <c r="I11" s="45">
        <f>IF(B7=0,0,B7/COUNT(J8:J11))</f>
        <v>0</v>
      </c>
      <c r="J11" s="39" t="str">
        <f>IF(B11&gt;0,4," ")</f>
        <v xml:space="preserve"> </v>
      </c>
      <c r="K11" s="35">
        <f>IF(B7=0,0,(B7/COUNT(J8:J11))/2)</f>
        <v>0</v>
      </c>
      <c r="L11" s="44"/>
      <c r="M11" s="42"/>
    </row>
    <row r="12" spans="1:13">
      <c r="A12" s="5" t="s">
        <v>77</v>
      </c>
      <c r="B12" s="26">
        <v>0</v>
      </c>
      <c r="K12" s="183" t="s">
        <v>152</v>
      </c>
    </row>
    <row r="13" spans="1:13">
      <c r="A13" s="4"/>
      <c r="B13" s="27"/>
      <c r="C13" s="4"/>
      <c r="D13" s="4"/>
      <c r="E13" s="4"/>
      <c r="F13" s="4"/>
      <c r="G13" s="4"/>
      <c r="H13" s="4"/>
      <c r="I13" s="4"/>
    </row>
    <row r="14" spans="1:13">
      <c r="A14" s="4"/>
      <c r="B14" s="28"/>
      <c r="C14" s="4"/>
      <c r="D14" s="4"/>
      <c r="E14" s="4"/>
      <c r="F14" s="4"/>
      <c r="G14" s="4"/>
      <c r="H14" s="4"/>
      <c r="I14" s="4"/>
    </row>
    <row r="15" spans="1:13">
      <c r="A15" s="4"/>
      <c r="B15" s="79"/>
      <c r="C15" s="4"/>
      <c r="D15" s="4"/>
      <c r="E15" s="4"/>
      <c r="F15" s="4"/>
      <c r="G15" s="4"/>
      <c r="H15" s="4"/>
      <c r="I15" s="4"/>
    </row>
    <row r="16" spans="1:13" ht="13.5" thickBot="1">
      <c r="A16" s="4"/>
      <c r="B16" s="29"/>
      <c r="C16" s="4"/>
      <c r="D16" s="4"/>
      <c r="E16" s="4"/>
      <c r="F16" s="4"/>
      <c r="G16" s="4"/>
      <c r="H16" s="4"/>
      <c r="I16" s="4"/>
    </row>
    <row r="17" spans="1:12" ht="13.5" thickBot="1">
      <c r="A17" s="4"/>
      <c r="B17" s="4"/>
      <c r="C17" s="4"/>
      <c r="D17" s="4"/>
      <c r="E17" s="4"/>
      <c r="F17" s="4"/>
      <c r="G17" s="166" t="s">
        <v>150</v>
      </c>
      <c r="H17" s="167"/>
      <c r="I17" s="167"/>
      <c r="J17" s="168"/>
      <c r="K17" s="168"/>
      <c r="L17" s="169"/>
    </row>
    <row r="18" spans="1:12">
      <c r="A18" s="4"/>
      <c r="B18" s="4"/>
      <c r="C18" s="4"/>
      <c r="D18" s="4"/>
      <c r="E18" s="4"/>
      <c r="F18" s="4"/>
      <c r="G18" s="4"/>
      <c r="H18" s="4"/>
      <c r="I18" s="4"/>
    </row>
    <row r="19" spans="1:12">
      <c r="A19" s="4"/>
      <c r="B19" s="4"/>
      <c r="C19" s="4"/>
      <c r="D19" s="4"/>
      <c r="E19" s="4"/>
      <c r="F19" s="4"/>
      <c r="G19" s="4"/>
      <c r="H19" s="4"/>
      <c r="I19" s="4"/>
    </row>
    <row r="20" spans="1:12">
      <c r="A20" s="4"/>
      <c r="B20" s="4"/>
      <c r="C20" s="4"/>
      <c r="D20" s="4"/>
      <c r="E20" s="4"/>
      <c r="F20" s="4"/>
      <c r="G20" s="4"/>
      <c r="H20" s="4"/>
      <c r="I20" s="4"/>
    </row>
    <row r="21" spans="1:12">
      <c r="A21" s="4"/>
      <c r="B21" s="4"/>
      <c r="C21" s="4"/>
      <c r="D21" s="4"/>
      <c r="E21" s="4"/>
      <c r="F21" s="4"/>
      <c r="G21" s="4"/>
      <c r="H21" s="4"/>
      <c r="I21" s="4"/>
    </row>
    <row r="22" spans="1:12">
      <c r="A22" s="4"/>
      <c r="B22" s="4"/>
      <c r="C22" s="4"/>
      <c r="D22" s="4"/>
      <c r="E22" s="4"/>
      <c r="F22" s="4"/>
      <c r="G22" s="4"/>
      <c r="H22" s="4"/>
      <c r="I22" s="4"/>
    </row>
    <row r="23" spans="1:12">
      <c r="A23" s="4"/>
      <c r="B23" s="4"/>
      <c r="C23" s="4"/>
      <c r="D23" s="4"/>
      <c r="E23" s="4"/>
      <c r="F23" s="4"/>
      <c r="G23" s="4"/>
      <c r="H23" s="4"/>
      <c r="I23" s="4"/>
    </row>
    <row r="24" spans="1:12">
      <c r="A24" s="4"/>
      <c r="B24" s="4"/>
      <c r="C24" s="4"/>
      <c r="D24" s="4"/>
      <c r="E24" s="4"/>
      <c r="F24" s="4"/>
      <c r="G24" s="4"/>
      <c r="H24" s="4"/>
      <c r="I24" s="4"/>
    </row>
    <row r="25" spans="1:12">
      <c r="A25" s="4"/>
      <c r="B25" s="4"/>
      <c r="C25" s="4"/>
      <c r="D25" s="4"/>
      <c r="E25" s="4"/>
      <c r="F25" s="4"/>
      <c r="G25" s="4"/>
      <c r="H25" s="4"/>
      <c r="I25" s="4"/>
    </row>
    <row r="26" spans="1:12">
      <c r="A26" s="4"/>
      <c r="B26" s="4"/>
      <c r="C26" s="4"/>
      <c r="D26" s="4"/>
      <c r="E26" s="4"/>
      <c r="F26" s="4"/>
      <c r="G26" s="4"/>
      <c r="H26" s="4"/>
      <c r="I26" s="4"/>
    </row>
    <row r="27" spans="1:12" ht="13.1">
      <c r="A27" s="6" t="s">
        <v>78</v>
      </c>
      <c r="B27" s="7" t="s">
        <v>79</v>
      </c>
      <c r="C27" s="4"/>
      <c r="D27" s="4"/>
      <c r="E27" s="4"/>
      <c r="F27" s="4"/>
      <c r="G27" s="4"/>
      <c r="H27" s="4"/>
      <c r="I27" s="4"/>
    </row>
    <row r="28" spans="1:12">
      <c r="B28" s="4"/>
      <c r="C28" s="4"/>
      <c r="D28" s="4"/>
      <c r="E28" s="4"/>
      <c r="F28" s="4"/>
      <c r="G28" s="4"/>
      <c r="H28" s="4"/>
      <c r="I28" s="4"/>
    </row>
    <row r="29" spans="1:12">
      <c r="B29" s="4"/>
      <c r="C29" s="4"/>
      <c r="D29" s="4"/>
      <c r="E29" s="4"/>
      <c r="F29" s="4"/>
      <c r="G29" s="4"/>
      <c r="H29" s="4"/>
      <c r="I29" s="4"/>
    </row>
  </sheetData>
  <sheetProtection algorithmName="SHA-512" hashValue="FAZzJsZdVjtxOVl6cMPUFUEU8HdltHhErl4ospgl6cIm4Fioh953wX43vG2JOLRmhNyB65h+v26Mt77KCTslaw==" saltValue="lvufgPRHwCl/myGYnPOHAQ==" spinCount="100000" sheet="1" objects="1" scenarios="1" selectLockedCells="1"/>
  <protectedRanges>
    <protectedRange sqref="B6:B7 B12" name="Range1"/>
  </protectedRanges>
  <mergeCells count="1">
    <mergeCell ref="A1:J1"/>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85B1B-1DED-43C5-98D7-1488EFC98F59}">
  <sheetPr codeName="Sheet3"/>
  <dimension ref="A1:T86"/>
  <sheetViews>
    <sheetView showGridLines="0" showZeros="0" view="pageBreakPreview" zoomScale="77" zoomScaleNormal="100" zoomScaleSheetLayoutView="77" workbookViewId="0">
      <pane xSplit="10" ySplit="13" topLeftCell="K14" activePane="bottomRight" state="frozen"/>
      <selection pane="topRight" activeCell="J1" sqref="J1"/>
      <selection pane="bottomLeft" activeCell="A14" sqref="A14"/>
      <selection pane="bottomRight" activeCell="H5" sqref="H5:I5"/>
    </sheetView>
  </sheetViews>
  <sheetFormatPr defaultRowHeight="14.6"/>
  <cols>
    <col min="1" max="1" width="8.921875" style="2"/>
    <col min="2" max="2" width="10.69140625" style="2" customWidth="1"/>
    <col min="3" max="4" width="8.921875" style="2"/>
    <col min="5" max="5" width="8.421875" style="2" customWidth="1"/>
    <col min="6" max="6" width="6.84375" style="2" customWidth="1"/>
    <col min="7" max="7" width="8.15234375" style="2" customWidth="1"/>
    <col min="8" max="8" width="6.421875" style="2" customWidth="1"/>
    <col min="9" max="9" width="8.921875" style="2"/>
    <col min="10" max="10" width="13" style="19" customWidth="1"/>
    <col min="11" max="12" width="8.921875" style="2"/>
    <col min="13" max="13" width="12.57421875" style="2" customWidth="1"/>
    <col min="14" max="15" width="8.921875" style="2"/>
    <col min="16" max="16" width="11" style="2" customWidth="1"/>
    <col min="17" max="17" width="10.84375" style="2" customWidth="1"/>
    <col min="18" max="19" width="8.921875" style="2"/>
    <col min="20" max="20" width="8.921875" style="8"/>
    <col min="21" max="16384" width="8.921875" style="2"/>
  </cols>
  <sheetData>
    <row r="1" spans="1:20" ht="12.9">
      <c r="A1" s="141" t="s">
        <v>80</v>
      </c>
      <c r="B1" s="142"/>
      <c r="C1" s="142"/>
      <c r="D1" s="142"/>
      <c r="E1" s="142"/>
      <c r="F1" s="142"/>
      <c r="G1" s="142"/>
      <c r="H1" s="142"/>
      <c r="I1" s="142"/>
      <c r="J1" s="142"/>
      <c r="K1" s="142"/>
      <c r="L1" s="142"/>
      <c r="M1" s="142"/>
      <c r="N1" s="142"/>
      <c r="O1" s="142"/>
      <c r="P1" s="142"/>
      <c r="Q1" s="142"/>
      <c r="R1" s="142"/>
      <c r="S1" s="143"/>
    </row>
    <row r="2" spans="1:20" ht="15.25" thickBot="1">
      <c r="A2" s="144" t="s">
        <v>109</v>
      </c>
      <c r="B2" s="145"/>
      <c r="C2" s="145"/>
      <c r="D2" s="145"/>
      <c r="E2" s="146">
        <f>DATA!B8</f>
        <v>0</v>
      </c>
      <c r="F2" s="146"/>
      <c r="G2" s="146"/>
      <c r="H2" s="146"/>
      <c r="I2" s="146"/>
      <c r="J2" s="10" t="e" vm="1">
        <f>DATA!C8</f>
        <v>#VALUE!</v>
      </c>
      <c r="K2" s="36" cm="1">
        <f t="array" aca="1" ref="K2" ca="1">_FV(J2,"Price")</f>
        <v>9.26</v>
      </c>
      <c r="S2" s="11"/>
    </row>
    <row r="3" spans="1:20" ht="13.5" thickBot="1">
      <c r="A3" s="121" t="s">
        <v>81</v>
      </c>
      <c r="B3" s="122"/>
      <c r="C3" s="122"/>
      <c r="D3" s="122"/>
      <c r="E3" s="122"/>
      <c r="F3" s="122"/>
      <c r="G3" s="123"/>
      <c r="H3" s="147">
        <f>DATA!I8</f>
        <v>0</v>
      </c>
      <c r="I3" s="148"/>
      <c r="J3" s="12"/>
      <c r="L3" s="145" t="s">
        <v>82</v>
      </c>
      <c r="M3" s="145"/>
      <c r="N3" s="145"/>
      <c r="O3" s="145"/>
      <c r="P3" s="149">
        <f>DATA!B6</f>
        <v>0</v>
      </c>
      <c r="Q3" s="150"/>
      <c r="R3" s="151"/>
      <c r="S3" s="11"/>
    </row>
    <row r="4" spans="1:20" ht="13.1">
      <c r="A4" s="121" t="s">
        <v>83</v>
      </c>
      <c r="B4" s="122"/>
      <c r="C4" s="122"/>
      <c r="D4" s="122"/>
      <c r="E4" s="122"/>
      <c r="F4" s="122"/>
      <c r="G4" s="123"/>
      <c r="H4" s="124">
        <f>IF(DATA!I8/2=" ",0,DATA!I8/2)</f>
        <v>0</v>
      </c>
      <c r="I4" s="125"/>
      <c r="J4" s="12"/>
      <c r="K4" s="152" t="s">
        <v>128</v>
      </c>
      <c r="L4" s="152"/>
      <c r="M4" s="70"/>
      <c r="N4" s="72" t="s">
        <v>129</v>
      </c>
      <c r="S4" s="11"/>
    </row>
    <row r="5" spans="1:20" ht="13.75" thickBot="1">
      <c r="A5" s="126" t="s">
        <v>84</v>
      </c>
      <c r="B5" s="127"/>
      <c r="C5" s="127"/>
      <c r="D5" s="127"/>
      <c r="E5" s="127"/>
      <c r="F5" s="127"/>
      <c r="G5" s="128"/>
      <c r="H5" s="181">
        <v>0</v>
      </c>
      <c r="I5" s="182"/>
      <c r="J5" s="12"/>
      <c r="M5" s="71"/>
      <c r="N5" s="72" t="s">
        <v>130</v>
      </c>
      <c r="S5" s="11"/>
    </row>
    <row r="6" spans="1:20" ht="13.1" customHeight="1" thickBot="1">
      <c r="A6" s="131" t="s">
        <v>85</v>
      </c>
      <c r="B6" s="9"/>
      <c r="D6" s="13"/>
      <c r="E6" s="131" t="s">
        <v>86</v>
      </c>
      <c r="F6" s="133" t="s">
        <v>87</v>
      </c>
      <c r="G6" s="134"/>
      <c r="H6" s="137" t="s">
        <v>88</v>
      </c>
      <c r="I6" s="138"/>
      <c r="J6" s="14" t="s">
        <v>89</v>
      </c>
      <c r="K6" s="161" t="s">
        <v>90</v>
      </c>
      <c r="L6" s="131" t="s">
        <v>91</v>
      </c>
      <c r="M6" s="163" t="s">
        <v>92</v>
      </c>
      <c r="N6" s="163" t="s">
        <v>93</v>
      </c>
      <c r="O6" s="137" t="s">
        <v>94</v>
      </c>
      <c r="P6" s="163" t="s">
        <v>95</v>
      </c>
      <c r="Q6" s="131" t="s">
        <v>96</v>
      </c>
      <c r="R6" s="137" t="s">
        <v>97</v>
      </c>
      <c r="S6" s="138"/>
      <c r="T6" s="155" t="s">
        <v>98</v>
      </c>
    </row>
    <row r="7" spans="1:20" ht="24.25" thickBot="1">
      <c r="A7" s="132"/>
      <c r="B7" s="15" t="s">
        <v>99</v>
      </c>
      <c r="C7" s="16" t="s">
        <v>100</v>
      </c>
      <c r="D7" s="17" t="s">
        <v>101</v>
      </c>
      <c r="E7" s="132"/>
      <c r="F7" s="135"/>
      <c r="G7" s="136"/>
      <c r="H7" s="139"/>
      <c r="I7" s="140"/>
      <c r="J7" s="18" t="s">
        <v>102</v>
      </c>
      <c r="K7" s="162"/>
      <c r="L7" s="132"/>
      <c r="M7" s="164"/>
      <c r="N7" s="164"/>
      <c r="O7" s="139"/>
      <c r="P7" s="164"/>
      <c r="Q7" s="132"/>
      <c r="R7" s="139"/>
      <c r="S7" s="140"/>
      <c r="T7" s="156"/>
    </row>
    <row r="8" spans="1:20">
      <c r="A8" s="63">
        <f>P3</f>
        <v>0</v>
      </c>
      <c r="B8" s="64">
        <f>DATA!L8</f>
        <v>0</v>
      </c>
      <c r="C8" s="53">
        <f>H4</f>
        <v>0</v>
      </c>
      <c r="D8" s="54">
        <f>IF(B8=0,0,C8/B8)</f>
        <v>0</v>
      </c>
      <c r="E8" s="55" t="str">
        <f>IF(H3&gt;0,"P"," ")</f>
        <v xml:space="preserve"> </v>
      </c>
      <c r="F8" s="157">
        <f>H4+(H5/2)</f>
        <v>0</v>
      </c>
      <c r="G8" s="158"/>
      <c r="H8" s="159">
        <f>IF(J8&gt;0,J8,0)</f>
        <v>0</v>
      </c>
      <c r="I8" s="159"/>
      <c r="J8" s="78">
        <v>0</v>
      </c>
      <c r="K8" s="65">
        <v>0</v>
      </c>
      <c r="L8" s="65">
        <v>0</v>
      </c>
      <c r="M8" s="65">
        <v>0</v>
      </c>
      <c r="N8" s="65">
        <v>0</v>
      </c>
      <c r="O8" s="59">
        <f>H4+H4-J8-K8-M8+L8+N8</f>
        <v>0</v>
      </c>
      <c r="P8" s="60">
        <f>D8+DATA!H8</f>
        <v>0</v>
      </c>
      <c r="Q8" s="61">
        <f>H8</f>
        <v>0</v>
      </c>
      <c r="R8" s="159">
        <f>O8+H8-K8+L8-M8+N8</f>
        <v>0</v>
      </c>
      <c r="S8" s="160"/>
      <c r="T8" s="3" t="str">
        <f>IF(P8&lt;0,"SHORT","LONG")</f>
        <v>LONG</v>
      </c>
    </row>
    <row r="9" spans="1:20" ht="12.9">
      <c r="A9" s="73"/>
      <c r="B9" s="74">
        <v>0</v>
      </c>
      <c r="C9" s="56">
        <f t="shared" ref="C9:C40" si="0">IF(P8&lt;0,0,B9*P8)</f>
        <v>0</v>
      </c>
      <c r="D9" s="57">
        <f>IF(B9=0,0,F9/B9)</f>
        <v>0</v>
      </c>
      <c r="E9" s="58" t="str">
        <f t="shared" ref="E9:E40" si="1" xml:space="preserve">        IF(C9=0,"H",       IF(C9&gt;Q8,   IF(C9*0.9&gt;(Q8+(C9*0.1)),"S", "H"),   IF(C9&lt;Q8,   IF(C9&gt;Q8*0.9,"H","P")   )))</f>
        <v>H</v>
      </c>
      <c r="F9" s="153">
        <f t="shared" ref="F9:F40" si="2">IF(O8="Not Applicable",0,IF(IF(C9&gt;O8*1.1,    IF(C9=0,0,     IF(E9="S",C9-Q8+(C9/10), IF(   Q8-C9-(C9/10)&gt;O8,O8,Q8-C9-(C9/10)))),IF(C9&lt;O8*1.1, IF(C9=0,0,     IF(E9="S",C9-Q8+(C9/10), IF(   Q8-C9-(C9/10)&gt;O8,O8,Q8-C9-(C9/10)))),0))&lt;0,0,IF(C9&gt;O8*1.1,    IF(C9=0,0,     IF(E9="S",C9-Q8-(C9/10), IF(   Q8-C9-(C9/10)&gt;O8,O8,Q8-C9-(C9/10)))),IF(C9&lt;O8*0.9, IF(C9=0,0,     IF(E9="S",C9-Q8-(C9/10), IF(   Q8-C9-(C9/10)&gt;O8,O8,Q8-C9-(C9/10)))),0))))</f>
        <v>0</v>
      </c>
      <c r="G9" s="153" t="e">
        <f t="shared" ref="G9:G40" si="3">IF(S8&gt;E9,(S8-E9-(E9/10)),IF(S8&lt;E9,S8-E9+(E9/10)))</f>
        <v>#VALUE!</v>
      </c>
      <c r="H9" s="153">
        <f t="shared" ref="H9:H72" si="4">IF(J9&gt;0,IF(E9="P",C9+J9,IF(E9="S",C9-J9,0)),C9)</f>
        <v>0</v>
      </c>
      <c r="I9" s="153"/>
      <c r="J9" s="66">
        <v>0</v>
      </c>
      <c r="K9" s="67">
        <v>0</v>
      </c>
      <c r="L9" s="67">
        <v>0</v>
      </c>
      <c r="M9" s="67">
        <v>0</v>
      </c>
      <c r="N9" s="67">
        <v>0</v>
      </c>
      <c r="O9" s="56" t="str">
        <f t="shared" ref="O9:O40" si="5">IF(C9=0,"Not Applicable",IF(J9&gt;0,   IF(E9="P",O8-J9-K9-M9,O8+J9-K9),O8)+L9+N9-M9)</f>
        <v>Not Applicable</v>
      </c>
      <c r="P9" s="56">
        <f t="shared" ref="P9:P40" si="6">IF(J9=0,P8,IF(E9="P",D9+P8,IF(E9="S",P8-D9,P8)))</f>
        <v>0</v>
      </c>
      <c r="Q9" s="62">
        <f>IF(J9=0,Q8,  IF(E9="P",Q8+(J9/4), IF(E9="S",Q8-(J9/4),  Q8)))</f>
        <v>0</v>
      </c>
      <c r="R9" s="153">
        <f t="shared" ref="R9:R40" si="7">IF(C9=0,0,O9+H9)</f>
        <v>0</v>
      </c>
      <c r="S9" s="154"/>
      <c r="T9" s="3" t="str">
        <f>IF(P9&lt;0,"SHORT","LONG")</f>
        <v>LONG</v>
      </c>
    </row>
    <row r="10" spans="1:20" ht="12.9">
      <c r="A10" s="73"/>
      <c r="B10" s="74">
        <v>0</v>
      </c>
      <c r="C10" s="56">
        <f t="shared" si="0"/>
        <v>0</v>
      </c>
      <c r="D10" s="57">
        <f>IF(B10=0,0,F10/B10)</f>
        <v>0</v>
      </c>
      <c r="E10" s="58" t="str">
        <f t="shared" si="1"/>
        <v>H</v>
      </c>
      <c r="F10" s="153">
        <f t="shared" si="2"/>
        <v>0</v>
      </c>
      <c r="G10" s="153" t="e">
        <f t="shared" si="3"/>
        <v>#VALUE!</v>
      </c>
      <c r="H10" s="153">
        <f t="shared" si="4"/>
        <v>0</v>
      </c>
      <c r="I10" s="153"/>
      <c r="J10" s="66">
        <v>0</v>
      </c>
      <c r="K10" s="67">
        <v>0</v>
      </c>
      <c r="L10" s="67">
        <v>0</v>
      </c>
      <c r="M10" s="67">
        <v>0</v>
      </c>
      <c r="N10" s="67">
        <v>0</v>
      </c>
      <c r="O10" s="56" t="str">
        <f t="shared" si="5"/>
        <v>Not Applicable</v>
      </c>
      <c r="P10" s="56">
        <f t="shared" si="6"/>
        <v>0</v>
      </c>
      <c r="Q10" s="62">
        <f>IF(J10=0,Q9,  IF(E10="P",Q9+(J10/4), IF(E10="S",Q9-(J10/4),  Q9)))</f>
        <v>0</v>
      </c>
      <c r="R10" s="153">
        <f t="shared" si="7"/>
        <v>0</v>
      </c>
      <c r="S10" s="154"/>
      <c r="T10" s="3" t="str">
        <f>IF(P10&lt;0,"SHORT","LONG")</f>
        <v>LONG</v>
      </c>
    </row>
    <row r="11" spans="1:20">
      <c r="A11" s="73"/>
      <c r="B11" s="75">
        <v>0</v>
      </c>
      <c r="C11" s="56">
        <f t="shared" si="0"/>
        <v>0</v>
      </c>
      <c r="D11" s="57">
        <f>IF(B11=0,0,F11/B11)</f>
        <v>0</v>
      </c>
      <c r="E11" s="58" t="str">
        <f t="shared" si="1"/>
        <v>H</v>
      </c>
      <c r="F11" s="153">
        <f t="shared" si="2"/>
        <v>0</v>
      </c>
      <c r="G11" s="153" t="e">
        <f t="shared" si="3"/>
        <v>#VALUE!</v>
      </c>
      <c r="H11" s="153">
        <f t="shared" si="4"/>
        <v>0</v>
      </c>
      <c r="I11" s="153"/>
      <c r="J11" s="66">
        <v>0</v>
      </c>
      <c r="K11" s="67">
        <v>0</v>
      </c>
      <c r="L11" s="67">
        <v>0</v>
      </c>
      <c r="M11" s="67">
        <v>0</v>
      </c>
      <c r="N11" s="67">
        <v>0</v>
      </c>
      <c r="O11" s="56" t="str">
        <f t="shared" si="5"/>
        <v>Not Applicable</v>
      </c>
      <c r="P11" s="56">
        <f t="shared" si="6"/>
        <v>0</v>
      </c>
      <c r="Q11" s="62">
        <f>IF(J11=0,Q10,  IF(E11="P",Q10+(J11/4), IF(E11="S",Q10-(J11/4),  Q10)))</f>
        <v>0</v>
      </c>
      <c r="R11" s="153">
        <f t="shared" si="7"/>
        <v>0</v>
      </c>
      <c r="S11" s="154"/>
      <c r="T11" s="3" t="str">
        <f t="shared" ref="T11:T74" si="8">IF(P11&lt;0,"SHORT","LONG")</f>
        <v>LONG</v>
      </c>
    </row>
    <row r="12" spans="1:20">
      <c r="A12" s="73"/>
      <c r="B12" s="75">
        <v>0</v>
      </c>
      <c r="C12" s="56">
        <f t="shared" si="0"/>
        <v>0</v>
      </c>
      <c r="D12" s="57">
        <f>IF(B12=0,0,F12/B12)</f>
        <v>0</v>
      </c>
      <c r="E12" s="58" t="str">
        <f t="shared" si="1"/>
        <v>H</v>
      </c>
      <c r="F12" s="153">
        <f t="shared" si="2"/>
        <v>0</v>
      </c>
      <c r="G12" s="153" t="e">
        <f t="shared" si="3"/>
        <v>#VALUE!</v>
      </c>
      <c r="H12" s="153">
        <f>IF(J12&gt;0,IF(E12="P",C12+J12,IF(E12="S",C12-J12,0)),C12)</f>
        <v>0</v>
      </c>
      <c r="I12" s="153"/>
      <c r="J12" s="66">
        <v>0</v>
      </c>
      <c r="K12" s="67">
        <v>0</v>
      </c>
      <c r="L12" s="67">
        <v>0</v>
      </c>
      <c r="M12" s="67">
        <v>0</v>
      </c>
      <c r="N12" s="67">
        <v>0</v>
      </c>
      <c r="O12" s="56" t="str">
        <f t="shared" si="5"/>
        <v>Not Applicable</v>
      </c>
      <c r="P12" s="56">
        <f t="shared" si="6"/>
        <v>0</v>
      </c>
      <c r="Q12" s="62">
        <f t="shared" ref="Q12:Q47" si="9">IF(J12=0,Q11,  IF(E12="P",Q11+(J12/4), IF(E12="S",Q11-(J12/8),  Q11)))</f>
        <v>0</v>
      </c>
      <c r="R12" s="153">
        <f t="shared" si="7"/>
        <v>0</v>
      </c>
      <c r="S12" s="154"/>
      <c r="T12" s="3" t="str">
        <f t="shared" si="8"/>
        <v>LONG</v>
      </c>
    </row>
    <row r="13" spans="1:20">
      <c r="A13" s="73"/>
      <c r="B13" s="75"/>
      <c r="C13" s="56">
        <f t="shared" si="0"/>
        <v>0</v>
      </c>
      <c r="D13" s="57">
        <f>IF(B13=0,0,F13/B13)</f>
        <v>0</v>
      </c>
      <c r="E13" s="58" t="str">
        <f t="shared" si="1"/>
        <v>H</v>
      </c>
      <c r="F13" s="153">
        <f t="shared" si="2"/>
        <v>0</v>
      </c>
      <c r="G13" s="153" t="e">
        <f t="shared" si="3"/>
        <v>#VALUE!</v>
      </c>
      <c r="H13" s="153">
        <f>IF(J13&gt;0,IF(E13="P",C13+J13,IF(E13="S",C13-J13,C13+J13)),C13)</f>
        <v>0</v>
      </c>
      <c r="I13" s="153"/>
      <c r="J13" s="66">
        <v>0</v>
      </c>
      <c r="K13" s="67">
        <v>0</v>
      </c>
      <c r="L13" s="67">
        <v>0</v>
      </c>
      <c r="M13" s="67">
        <v>0</v>
      </c>
      <c r="N13" s="67">
        <v>0</v>
      </c>
      <c r="O13" s="56" t="str">
        <f t="shared" si="5"/>
        <v>Not Applicable</v>
      </c>
      <c r="P13" s="56">
        <f t="shared" si="6"/>
        <v>0</v>
      </c>
      <c r="Q13" s="62">
        <f t="shared" si="9"/>
        <v>0</v>
      </c>
      <c r="R13" s="153">
        <f t="shared" si="7"/>
        <v>0</v>
      </c>
      <c r="S13" s="154"/>
      <c r="T13" s="3" t="str">
        <f t="shared" si="8"/>
        <v>LONG</v>
      </c>
    </row>
    <row r="14" spans="1:20">
      <c r="A14" s="73"/>
      <c r="B14" s="75"/>
      <c r="C14" s="56">
        <f t="shared" si="0"/>
        <v>0</v>
      </c>
      <c r="D14" s="57">
        <f t="shared" ref="D14:D77" si="10">IF(B14=0,0,F14/B14)</f>
        <v>0</v>
      </c>
      <c r="E14" s="58" t="str">
        <f t="shared" si="1"/>
        <v>H</v>
      </c>
      <c r="F14" s="153">
        <f t="shared" si="2"/>
        <v>0</v>
      </c>
      <c r="G14" s="153" t="e">
        <f t="shared" si="3"/>
        <v>#VALUE!</v>
      </c>
      <c r="H14" s="153">
        <f t="shared" si="4"/>
        <v>0</v>
      </c>
      <c r="I14" s="153"/>
      <c r="J14" s="66">
        <v>0</v>
      </c>
      <c r="K14" s="67">
        <v>0</v>
      </c>
      <c r="L14" s="67">
        <v>0</v>
      </c>
      <c r="M14" s="67">
        <v>0</v>
      </c>
      <c r="N14" s="67">
        <v>0</v>
      </c>
      <c r="O14" s="56" t="str">
        <f t="shared" si="5"/>
        <v>Not Applicable</v>
      </c>
      <c r="P14" s="56">
        <f t="shared" si="6"/>
        <v>0</v>
      </c>
      <c r="Q14" s="62">
        <f t="shared" si="9"/>
        <v>0</v>
      </c>
      <c r="R14" s="153">
        <f t="shared" si="7"/>
        <v>0</v>
      </c>
      <c r="S14" s="154"/>
      <c r="T14" s="3" t="str">
        <f t="shared" si="8"/>
        <v>LONG</v>
      </c>
    </row>
    <row r="15" spans="1:20">
      <c r="A15" s="73"/>
      <c r="B15" s="75"/>
      <c r="C15" s="56">
        <f t="shared" si="0"/>
        <v>0</v>
      </c>
      <c r="D15" s="57">
        <f t="shared" si="10"/>
        <v>0</v>
      </c>
      <c r="E15" s="58" t="str">
        <f t="shared" si="1"/>
        <v>H</v>
      </c>
      <c r="F15" s="153">
        <f t="shared" si="2"/>
        <v>0</v>
      </c>
      <c r="G15" s="153" t="e">
        <f t="shared" si="3"/>
        <v>#VALUE!</v>
      </c>
      <c r="H15" s="153">
        <f t="shared" si="4"/>
        <v>0</v>
      </c>
      <c r="I15" s="153"/>
      <c r="J15" s="66">
        <v>0</v>
      </c>
      <c r="K15" s="67">
        <v>0</v>
      </c>
      <c r="L15" s="67">
        <v>0</v>
      </c>
      <c r="M15" s="67">
        <v>0</v>
      </c>
      <c r="N15" s="67">
        <v>0</v>
      </c>
      <c r="O15" s="56" t="str">
        <f t="shared" si="5"/>
        <v>Not Applicable</v>
      </c>
      <c r="P15" s="56">
        <f t="shared" si="6"/>
        <v>0</v>
      </c>
      <c r="Q15" s="62">
        <f t="shared" si="9"/>
        <v>0</v>
      </c>
      <c r="R15" s="153">
        <f t="shared" si="7"/>
        <v>0</v>
      </c>
      <c r="S15" s="154"/>
      <c r="T15" s="3" t="str">
        <f t="shared" si="8"/>
        <v>LONG</v>
      </c>
    </row>
    <row r="16" spans="1:20">
      <c r="A16" s="73"/>
      <c r="B16" s="75"/>
      <c r="C16" s="56">
        <f t="shared" si="0"/>
        <v>0</v>
      </c>
      <c r="D16" s="57">
        <f t="shared" si="10"/>
        <v>0</v>
      </c>
      <c r="E16" s="58" t="str">
        <f t="shared" si="1"/>
        <v>H</v>
      </c>
      <c r="F16" s="153">
        <f t="shared" si="2"/>
        <v>0</v>
      </c>
      <c r="G16" s="153" t="e">
        <f t="shared" si="3"/>
        <v>#VALUE!</v>
      </c>
      <c r="H16" s="153">
        <f t="shared" si="4"/>
        <v>0</v>
      </c>
      <c r="I16" s="153"/>
      <c r="J16" s="66">
        <v>0</v>
      </c>
      <c r="K16" s="67">
        <v>0</v>
      </c>
      <c r="L16" s="67">
        <v>0</v>
      </c>
      <c r="M16" s="67">
        <v>0</v>
      </c>
      <c r="N16" s="67">
        <v>0</v>
      </c>
      <c r="O16" s="56" t="str">
        <f t="shared" si="5"/>
        <v>Not Applicable</v>
      </c>
      <c r="P16" s="56">
        <f t="shared" si="6"/>
        <v>0</v>
      </c>
      <c r="Q16" s="62">
        <f t="shared" si="9"/>
        <v>0</v>
      </c>
      <c r="R16" s="153">
        <f t="shared" si="7"/>
        <v>0</v>
      </c>
      <c r="S16" s="154"/>
      <c r="T16" s="3" t="str">
        <f t="shared" si="8"/>
        <v>LONG</v>
      </c>
    </row>
    <row r="17" spans="1:20">
      <c r="A17" s="73"/>
      <c r="B17" s="75"/>
      <c r="C17" s="56">
        <f t="shared" si="0"/>
        <v>0</v>
      </c>
      <c r="D17" s="57">
        <f t="shared" si="10"/>
        <v>0</v>
      </c>
      <c r="E17" s="58" t="str">
        <f t="shared" si="1"/>
        <v>H</v>
      </c>
      <c r="F17" s="153">
        <f t="shared" si="2"/>
        <v>0</v>
      </c>
      <c r="G17" s="153" t="e">
        <f t="shared" si="3"/>
        <v>#VALUE!</v>
      </c>
      <c r="H17" s="153">
        <f t="shared" si="4"/>
        <v>0</v>
      </c>
      <c r="I17" s="153"/>
      <c r="J17" s="66">
        <v>0</v>
      </c>
      <c r="K17" s="67">
        <v>0</v>
      </c>
      <c r="L17" s="67">
        <v>0</v>
      </c>
      <c r="M17" s="67">
        <v>0</v>
      </c>
      <c r="N17" s="67">
        <v>0</v>
      </c>
      <c r="O17" s="56" t="str">
        <f t="shared" si="5"/>
        <v>Not Applicable</v>
      </c>
      <c r="P17" s="56">
        <f t="shared" si="6"/>
        <v>0</v>
      </c>
      <c r="Q17" s="62">
        <f t="shared" si="9"/>
        <v>0</v>
      </c>
      <c r="R17" s="153">
        <f t="shared" si="7"/>
        <v>0</v>
      </c>
      <c r="S17" s="154"/>
      <c r="T17" s="3" t="str">
        <f t="shared" si="8"/>
        <v>LONG</v>
      </c>
    </row>
    <row r="18" spans="1:20">
      <c r="A18" s="73"/>
      <c r="B18" s="75"/>
      <c r="C18" s="56">
        <f t="shared" si="0"/>
        <v>0</v>
      </c>
      <c r="D18" s="57">
        <f t="shared" si="10"/>
        <v>0</v>
      </c>
      <c r="E18" s="58" t="str">
        <f t="shared" si="1"/>
        <v>H</v>
      </c>
      <c r="F18" s="153">
        <f t="shared" si="2"/>
        <v>0</v>
      </c>
      <c r="G18" s="153" t="e">
        <f t="shared" si="3"/>
        <v>#VALUE!</v>
      </c>
      <c r="H18" s="153">
        <f t="shared" si="4"/>
        <v>0</v>
      </c>
      <c r="I18" s="153"/>
      <c r="J18" s="66">
        <v>0</v>
      </c>
      <c r="K18" s="67">
        <v>0</v>
      </c>
      <c r="L18" s="67">
        <v>0</v>
      </c>
      <c r="M18" s="67">
        <v>0</v>
      </c>
      <c r="N18" s="67">
        <v>0</v>
      </c>
      <c r="O18" s="56" t="str">
        <f t="shared" si="5"/>
        <v>Not Applicable</v>
      </c>
      <c r="P18" s="56">
        <f t="shared" si="6"/>
        <v>0</v>
      </c>
      <c r="Q18" s="62">
        <f t="shared" si="9"/>
        <v>0</v>
      </c>
      <c r="R18" s="153">
        <f t="shared" si="7"/>
        <v>0</v>
      </c>
      <c r="S18" s="154"/>
      <c r="T18" s="3" t="str">
        <f t="shared" si="8"/>
        <v>LONG</v>
      </c>
    </row>
    <row r="19" spans="1:20">
      <c r="A19" s="73"/>
      <c r="B19" s="75"/>
      <c r="C19" s="56">
        <f t="shared" si="0"/>
        <v>0</v>
      </c>
      <c r="D19" s="57">
        <f t="shared" si="10"/>
        <v>0</v>
      </c>
      <c r="E19" s="58" t="str">
        <f t="shared" si="1"/>
        <v>H</v>
      </c>
      <c r="F19" s="153">
        <f t="shared" si="2"/>
        <v>0</v>
      </c>
      <c r="G19" s="153" t="e">
        <f t="shared" si="3"/>
        <v>#VALUE!</v>
      </c>
      <c r="H19" s="153">
        <f t="shared" si="4"/>
        <v>0</v>
      </c>
      <c r="I19" s="153"/>
      <c r="J19" s="66">
        <v>0</v>
      </c>
      <c r="K19" s="67">
        <v>0</v>
      </c>
      <c r="L19" s="67">
        <v>0</v>
      </c>
      <c r="M19" s="67">
        <v>0</v>
      </c>
      <c r="N19" s="67">
        <v>0</v>
      </c>
      <c r="O19" s="56" t="str">
        <f t="shared" si="5"/>
        <v>Not Applicable</v>
      </c>
      <c r="P19" s="56">
        <f t="shared" si="6"/>
        <v>0</v>
      </c>
      <c r="Q19" s="62">
        <f t="shared" si="9"/>
        <v>0</v>
      </c>
      <c r="R19" s="153">
        <f t="shared" si="7"/>
        <v>0</v>
      </c>
      <c r="S19" s="154"/>
      <c r="T19" s="3" t="str">
        <f t="shared" si="8"/>
        <v>LONG</v>
      </c>
    </row>
    <row r="20" spans="1:20">
      <c r="A20" s="73"/>
      <c r="B20" s="75"/>
      <c r="C20" s="56">
        <f t="shared" si="0"/>
        <v>0</v>
      </c>
      <c r="D20" s="57">
        <f t="shared" si="10"/>
        <v>0</v>
      </c>
      <c r="E20" s="58" t="str">
        <f t="shared" si="1"/>
        <v>H</v>
      </c>
      <c r="F20" s="153">
        <f t="shared" si="2"/>
        <v>0</v>
      </c>
      <c r="G20" s="153" t="e">
        <f t="shared" si="3"/>
        <v>#VALUE!</v>
      </c>
      <c r="H20" s="153">
        <f t="shared" si="4"/>
        <v>0</v>
      </c>
      <c r="I20" s="153"/>
      <c r="J20" s="66">
        <v>0</v>
      </c>
      <c r="K20" s="67">
        <v>0</v>
      </c>
      <c r="L20" s="67">
        <v>0</v>
      </c>
      <c r="M20" s="67">
        <v>0</v>
      </c>
      <c r="N20" s="67">
        <v>0</v>
      </c>
      <c r="O20" s="56" t="str">
        <f t="shared" si="5"/>
        <v>Not Applicable</v>
      </c>
      <c r="P20" s="56">
        <f t="shared" si="6"/>
        <v>0</v>
      </c>
      <c r="Q20" s="62">
        <f t="shared" si="9"/>
        <v>0</v>
      </c>
      <c r="R20" s="153">
        <f t="shared" si="7"/>
        <v>0</v>
      </c>
      <c r="S20" s="154"/>
      <c r="T20" s="3" t="str">
        <f t="shared" si="8"/>
        <v>LONG</v>
      </c>
    </row>
    <row r="21" spans="1:20">
      <c r="A21" s="73"/>
      <c r="B21" s="75"/>
      <c r="C21" s="56">
        <f t="shared" si="0"/>
        <v>0</v>
      </c>
      <c r="D21" s="57">
        <f t="shared" si="10"/>
        <v>0</v>
      </c>
      <c r="E21" s="58" t="str">
        <f t="shared" si="1"/>
        <v>H</v>
      </c>
      <c r="F21" s="153">
        <f t="shared" si="2"/>
        <v>0</v>
      </c>
      <c r="G21" s="153" t="e">
        <f t="shared" si="3"/>
        <v>#VALUE!</v>
      </c>
      <c r="H21" s="153">
        <f t="shared" si="4"/>
        <v>0</v>
      </c>
      <c r="I21" s="153"/>
      <c r="J21" s="66">
        <v>0</v>
      </c>
      <c r="K21" s="67">
        <v>0</v>
      </c>
      <c r="L21" s="67">
        <v>0</v>
      </c>
      <c r="M21" s="67">
        <v>0</v>
      </c>
      <c r="N21" s="67">
        <v>0</v>
      </c>
      <c r="O21" s="56" t="str">
        <f t="shared" si="5"/>
        <v>Not Applicable</v>
      </c>
      <c r="P21" s="56">
        <f t="shared" si="6"/>
        <v>0</v>
      </c>
      <c r="Q21" s="62">
        <f t="shared" si="9"/>
        <v>0</v>
      </c>
      <c r="R21" s="153">
        <f t="shared" si="7"/>
        <v>0</v>
      </c>
      <c r="S21" s="154"/>
      <c r="T21" s="3" t="str">
        <f t="shared" si="8"/>
        <v>LONG</v>
      </c>
    </row>
    <row r="22" spans="1:20">
      <c r="A22" s="73"/>
      <c r="B22" s="75"/>
      <c r="C22" s="56">
        <f t="shared" si="0"/>
        <v>0</v>
      </c>
      <c r="D22" s="57">
        <f t="shared" si="10"/>
        <v>0</v>
      </c>
      <c r="E22" s="58" t="str">
        <f t="shared" si="1"/>
        <v>H</v>
      </c>
      <c r="F22" s="153">
        <f t="shared" si="2"/>
        <v>0</v>
      </c>
      <c r="G22" s="153" t="e">
        <f t="shared" si="3"/>
        <v>#VALUE!</v>
      </c>
      <c r="H22" s="153">
        <f t="shared" si="4"/>
        <v>0</v>
      </c>
      <c r="I22" s="153"/>
      <c r="J22" s="66">
        <v>0</v>
      </c>
      <c r="K22" s="67">
        <v>0</v>
      </c>
      <c r="L22" s="67">
        <v>0</v>
      </c>
      <c r="M22" s="67">
        <v>0</v>
      </c>
      <c r="N22" s="67">
        <v>0</v>
      </c>
      <c r="O22" s="56" t="str">
        <f t="shared" si="5"/>
        <v>Not Applicable</v>
      </c>
      <c r="P22" s="56">
        <f t="shared" si="6"/>
        <v>0</v>
      </c>
      <c r="Q22" s="62">
        <f t="shared" si="9"/>
        <v>0</v>
      </c>
      <c r="R22" s="153">
        <f t="shared" si="7"/>
        <v>0</v>
      </c>
      <c r="S22" s="154"/>
      <c r="T22" s="3" t="str">
        <f t="shared" si="8"/>
        <v>LONG</v>
      </c>
    </row>
    <row r="23" spans="1:20">
      <c r="A23" s="73"/>
      <c r="B23" s="75"/>
      <c r="C23" s="56">
        <f t="shared" si="0"/>
        <v>0</v>
      </c>
      <c r="D23" s="57">
        <f t="shared" si="10"/>
        <v>0</v>
      </c>
      <c r="E23" s="58" t="str">
        <f t="shared" si="1"/>
        <v>H</v>
      </c>
      <c r="F23" s="153">
        <f t="shared" si="2"/>
        <v>0</v>
      </c>
      <c r="G23" s="153" t="e">
        <f t="shared" si="3"/>
        <v>#VALUE!</v>
      </c>
      <c r="H23" s="153">
        <f t="shared" si="4"/>
        <v>0</v>
      </c>
      <c r="I23" s="153"/>
      <c r="J23" s="66">
        <v>0</v>
      </c>
      <c r="K23" s="67">
        <v>0</v>
      </c>
      <c r="L23" s="67">
        <v>0</v>
      </c>
      <c r="M23" s="67">
        <v>0</v>
      </c>
      <c r="N23" s="67">
        <v>0</v>
      </c>
      <c r="O23" s="56" t="str">
        <f t="shared" si="5"/>
        <v>Not Applicable</v>
      </c>
      <c r="P23" s="56">
        <f t="shared" si="6"/>
        <v>0</v>
      </c>
      <c r="Q23" s="62">
        <f t="shared" si="9"/>
        <v>0</v>
      </c>
      <c r="R23" s="153">
        <f t="shared" si="7"/>
        <v>0</v>
      </c>
      <c r="S23" s="154"/>
      <c r="T23" s="3" t="str">
        <f t="shared" si="8"/>
        <v>LONG</v>
      </c>
    </row>
    <row r="24" spans="1:20">
      <c r="A24" s="73"/>
      <c r="B24" s="75"/>
      <c r="C24" s="56">
        <f t="shared" si="0"/>
        <v>0</v>
      </c>
      <c r="D24" s="57">
        <f t="shared" si="10"/>
        <v>0</v>
      </c>
      <c r="E24" s="58" t="str">
        <f t="shared" si="1"/>
        <v>H</v>
      </c>
      <c r="F24" s="153">
        <f t="shared" si="2"/>
        <v>0</v>
      </c>
      <c r="G24" s="153" t="e">
        <f t="shared" si="3"/>
        <v>#VALUE!</v>
      </c>
      <c r="H24" s="153">
        <f t="shared" si="4"/>
        <v>0</v>
      </c>
      <c r="I24" s="153"/>
      <c r="J24" s="66">
        <v>0</v>
      </c>
      <c r="K24" s="67">
        <v>0</v>
      </c>
      <c r="L24" s="67">
        <v>0</v>
      </c>
      <c r="M24" s="67">
        <v>0</v>
      </c>
      <c r="N24" s="67">
        <v>0</v>
      </c>
      <c r="O24" s="56" t="str">
        <f t="shared" si="5"/>
        <v>Not Applicable</v>
      </c>
      <c r="P24" s="56">
        <f t="shared" si="6"/>
        <v>0</v>
      </c>
      <c r="Q24" s="62">
        <f t="shared" si="9"/>
        <v>0</v>
      </c>
      <c r="R24" s="153">
        <f t="shared" si="7"/>
        <v>0</v>
      </c>
      <c r="S24" s="154"/>
      <c r="T24" s="3" t="str">
        <f t="shared" si="8"/>
        <v>LONG</v>
      </c>
    </row>
    <row r="25" spans="1:20">
      <c r="A25" s="73"/>
      <c r="B25" s="75"/>
      <c r="C25" s="56">
        <f t="shared" si="0"/>
        <v>0</v>
      </c>
      <c r="D25" s="57">
        <f t="shared" si="10"/>
        <v>0</v>
      </c>
      <c r="E25" s="58" t="str">
        <f t="shared" si="1"/>
        <v>H</v>
      </c>
      <c r="F25" s="153">
        <f t="shared" si="2"/>
        <v>0</v>
      </c>
      <c r="G25" s="153" t="e">
        <f t="shared" si="3"/>
        <v>#VALUE!</v>
      </c>
      <c r="H25" s="153">
        <f t="shared" si="4"/>
        <v>0</v>
      </c>
      <c r="I25" s="153"/>
      <c r="J25" s="66">
        <v>0</v>
      </c>
      <c r="K25" s="67">
        <v>0</v>
      </c>
      <c r="L25" s="67">
        <v>0</v>
      </c>
      <c r="M25" s="67">
        <v>0</v>
      </c>
      <c r="N25" s="67">
        <v>0</v>
      </c>
      <c r="O25" s="56" t="str">
        <f t="shared" si="5"/>
        <v>Not Applicable</v>
      </c>
      <c r="P25" s="56">
        <f t="shared" si="6"/>
        <v>0</v>
      </c>
      <c r="Q25" s="62">
        <f t="shared" si="9"/>
        <v>0</v>
      </c>
      <c r="R25" s="153">
        <f t="shared" si="7"/>
        <v>0</v>
      </c>
      <c r="S25" s="154"/>
      <c r="T25" s="3" t="str">
        <f t="shared" si="8"/>
        <v>LONG</v>
      </c>
    </row>
    <row r="26" spans="1:20">
      <c r="A26" s="73"/>
      <c r="B26" s="75"/>
      <c r="C26" s="56">
        <f t="shared" si="0"/>
        <v>0</v>
      </c>
      <c r="D26" s="57">
        <f t="shared" si="10"/>
        <v>0</v>
      </c>
      <c r="E26" s="58" t="str">
        <f t="shared" si="1"/>
        <v>H</v>
      </c>
      <c r="F26" s="153">
        <f t="shared" si="2"/>
        <v>0</v>
      </c>
      <c r="G26" s="153" t="e">
        <f t="shared" si="3"/>
        <v>#VALUE!</v>
      </c>
      <c r="H26" s="153">
        <f t="shared" si="4"/>
        <v>0</v>
      </c>
      <c r="I26" s="153"/>
      <c r="J26" s="66">
        <v>0</v>
      </c>
      <c r="K26" s="67">
        <v>0</v>
      </c>
      <c r="L26" s="67">
        <v>0</v>
      </c>
      <c r="M26" s="67">
        <v>0</v>
      </c>
      <c r="N26" s="67">
        <v>0</v>
      </c>
      <c r="O26" s="56" t="str">
        <f t="shared" si="5"/>
        <v>Not Applicable</v>
      </c>
      <c r="P26" s="56">
        <f t="shared" si="6"/>
        <v>0</v>
      </c>
      <c r="Q26" s="62">
        <f t="shared" si="9"/>
        <v>0</v>
      </c>
      <c r="R26" s="153">
        <f t="shared" si="7"/>
        <v>0</v>
      </c>
      <c r="S26" s="154"/>
      <c r="T26" s="3" t="str">
        <f t="shared" si="8"/>
        <v>LONG</v>
      </c>
    </row>
    <row r="27" spans="1:20">
      <c r="A27" s="73"/>
      <c r="B27" s="75"/>
      <c r="C27" s="56">
        <f t="shared" si="0"/>
        <v>0</v>
      </c>
      <c r="D27" s="57">
        <f t="shared" si="10"/>
        <v>0</v>
      </c>
      <c r="E27" s="58" t="str">
        <f t="shared" si="1"/>
        <v>H</v>
      </c>
      <c r="F27" s="153">
        <f t="shared" si="2"/>
        <v>0</v>
      </c>
      <c r="G27" s="153" t="e">
        <f t="shared" si="3"/>
        <v>#VALUE!</v>
      </c>
      <c r="H27" s="153">
        <f t="shared" si="4"/>
        <v>0</v>
      </c>
      <c r="I27" s="153"/>
      <c r="J27" s="66">
        <v>0</v>
      </c>
      <c r="K27" s="67">
        <v>0</v>
      </c>
      <c r="L27" s="67">
        <v>0</v>
      </c>
      <c r="M27" s="67">
        <v>0</v>
      </c>
      <c r="N27" s="67">
        <v>0</v>
      </c>
      <c r="O27" s="56" t="str">
        <f t="shared" si="5"/>
        <v>Not Applicable</v>
      </c>
      <c r="P27" s="56">
        <f t="shared" si="6"/>
        <v>0</v>
      </c>
      <c r="Q27" s="62">
        <f t="shared" si="9"/>
        <v>0</v>
      </c>
      <c r="R27" s="153">
        <f t="shared" si="7"/>
        <v>0</v>
      </c>
      <c r="S27" s="154"/>
      <c r="T27" s="3" t="str">
        <f t="shared" si="8"/>
        <v>LONG</v>
      </c>
    </row>
    <row r="28" spans="1:20">
      <c r="A28" s="73"/>
      <c r="B28" s="75"/>
      <c r="C28" s="56">
        <f t="shared" si="0"/>
        <v>0</v>
      </c>
      <c r="D28" s="57">
        <f t="shared" si="10"/>
        <v>0</v>
      </c>
      <c r="E28" s="58" t="str">
        <f t="shared" si="1"/>
        <v>H</v>
      </c>
      <c r="F28" s="153">
        <f t="shared" si="2"/>
        <v>0</v>
      </c>
      <c r="G28" s="153" t="e">
        <f t="shared" si="3"/>
        <v>#VALUE!</v>
      </c>
      <c r="H28" s="153">
        <f t="shared" si="4"/>
        <v>0</v>
      </c>
      <c r="I28" s="153"/>
      <c r="J28" s="66">
        <v>0</v>
      </c>
      <c r="K28" s="67">
        <v>0</v>
      </c>
      <c r="L28" s="67">
        <v>0</v>
      </c>
      <c r="M28" s="67">
        <v>0</v>
      </c>
      <c r="N28" s="67">
        <v>0</v>
      </c>
      <c r="O28" s="56" t="str">
        <f t="shared" si="5"/>
        <v>Not Applicable</v>
      </c>
      <c r="P28" s="56">
        <f t="shared" si="6"/>
        <v>0</v>
      </c>
      <c r="Q28" s="62">
        <f t="shared" si="9"/>
        <v>0</v>
      </c>
      <c r="R28" s="153">
        <f t="shared" si="7"/>
        <v>0</v>
      </c>
      <c r="S28" s="154"/>
      <c r="T28" s="3" t="str">
        <f t="shared" si="8"/>
        <v>LONG</v>
      </c>
    </row>
    <row r="29" spans="1:20">
      <c r="A29" s="73"/>
      <c r="B29" s="75"/>
      <c r="C29" s="56">
        <f t="shared" si="0"/>
        <v>0</v>
      </c>
      <c r="D29" s="57">
        <f t="shared" si="10"/>
        <v>0</v>
      </c>
      <c r="E29" s="58" t="str">
        <f t="shared" si="1"/>
        <v>H</v>
      </c>
      <c r="F29" s="153">
        <f t="shared" si="2"/>
        <v>0</v>
      </c>
      <c r="G29" s="153" t="e">
        <f t="shared" si="3"/>
        <v>#VALUE!</v>
      </c>
      <c r="H29" s="153">
        <f t="shared" si="4"/>
        <v>0</v>
      </c>
      <c r="I29" s="153"/>
      <c r="J29" s="66">
        <v>0</v>
      </c>
      <c r="K29" s="67">
        <v>0</v>
      </c>
      <c r="L29" s="67">
        <v>0</v>
      </c>
      <c r="M29" s="67">
        <v>0</v>
      </c>
      <c r="N29" s="67">
        <v>0</v>
      </c>
      <c r="O29" s="56" t="str">
        <f t="shared" si="5"/>
        <v>Not Applicable</v>
      </c>
      <c r="P29" s="56">
        <f t="shared" si="6"/>
        <v>0</v>
      </c>
      <c r="Q29" s="62">
        <f t="shared" si="9"/>
        <v>0</v>
      </c>
      <c r="R29" s="153">
        <f t="shared" si="7"/>
        <v>0</v>
      </c>
      <c r="S29" s="154"/>
      <c r="T29" s="3" t="str">
        <f t="shared" si="8"/>
        <v>LONG</v>
      </c>
    </row>
    <row r="30" spans="1:20">
      <c r="A30" s="73"/>
      <c r="B30" s="75"/>
      <c r="C30" s="56">
        <f t="shared" si="0"/>
        <v>0</v>
      </c>
      <c r="D30" s="57">
        <f t="shared" si="10"/>
        <v>0</v>
      </c>
      <c r="E30" s="58" t="str">
        <f t="shared" si="1"/>
        <v>H</v>
      </c>
      <c r="F30" s="153">
        <f t="shared" si="2"/>
        <v>0</v>
      </c>
      <c r="G30" s="153" t="e">
        <f t="shared" si="3"/>
        <v>#VALUE!</v>
      </c>
      <c r="H30" s="153">
        <f t="shared" si="4"/>
        <v>0</v>
      </c>
      <c r="I30" s="153"/>
      <c r="J30" s="66">
        <v>0</v>
      </c>
      <c r="K30" s="67">
        <v>0</v>
      </c>
      <c r="L30" s="67">
        <v>0</v>
      </c>
      <c r="M30" s="67">
        <v>0</v>
      </c>
      <c r="N30" s="67">
        <v>0</v>
      </c>
      <c r="O30" s="56" t="str">
        <f t="shared" si="5"/>
        <v>Not Applicable</v>
      </c>
      <c r="P30" s="56">
        <f t="shared" si="6"/>
        <v>0</v>
      </c>
      <c r="Q30" s="62">
        <f t="shared" si="9"/>
        <v>0</v>
      </c>
      <c r="R30" s="153">
        <f t="shared" si="7"/>
        <v>0</v>
      </c>
      <c r="S30" s="154"/>
      <c r="T30" s="3" t="str">
        <f t="shared" si="8"/>
        <v>LONG</v>
      </c>
    </row>
    <row r="31" spans="1:20">
      <c r="A31" s="73"/>
      <c r="B31" s="75"/>
      <c r="C31" s="56">
        <f t="shared" si="0"/>
        <v>0</v>
      </c>
      <c r="D31" s="57">
        <f t="shared" si="10"/>
        <v>0</v>
      </c>
      <c r="E31" s="58" t="str">
        <f t="shared" si="1"/>
        <v>H</v>
      </c>
      <c r="F31" s="153">
        <f t="shared" si="2"/>
        <v>0</v>
      </c>
      <c r="G31" s="153" t="e">
        <f t="shared" si="3"/>
        <v>#VALUE!</v>
      </c>
      <c r="H31" s="153">
        <f t="shared" si="4"/>
        <v>0</v>
      </c>
      <c r="I31" s="153"/>
      <c r="J31" s="66">
        <v>0</v>
      </c>
      <c r="K31" s="67">
        <v>0</v>
      </c>
      <c r="L31" s="67">
        <v>0</v>
      </c>
      <c r="M31" s="67">
        <v>0</v>
      </c>
      <c r="N31" s="67">
        <v>0</v>
      </c>
      <c r="O31" s="56" t="str">
        <f t="shared" si="5"/>
        <v>Not Applicable</v>
      </c>
      <c r="P31" s="56">
        <f t="shared" si="6"/>
        <v>0</v>
      </c>
      <c r="Q31" s="62">
        <f t="shared" si="9"/>
        <v>0</v>
      </c>
      <c r="R31" s="153">
        <f t="shared" si="7"/>
        <v>0</v>
      </c>
      <c r="S31" s="154"/>
      <c r="T31" s="3" t="str">
        <f t="shared" si="8"/>
        <v>LONG</v>
      </c>
    </row>
    <row r="32" spans="1:20">
      <c r="A32" s="73"/>
      <c r="B32" s="75"/>
      <c r="C32" s="56">
        <f t="shared" si="0"/>
        <v>0</v>
      </c>
      <c r="D32" s="57">
        <f t="shared" si="10"/>
        <v>0</v>
      </c>
      <c r="E32" s="58" t="str">
        <f t="shared" si="1"/>
        <v>H</v>
      </c>
      <c r="F32" s="153">
        <f t="shared" si="2"/>
        <v>0</v>
      </c>
      <c r="G32" s="153" t="e">
        <f t="shared" si="3"/>
        <v>#VALUE!</v>
      </c>
      <c r="H32" s="153">
        <f t="shared" si="4"/>
        <v>0</v>
      </c>
      <c r="I32" s="153"/>
      <c r="J32" s="66">
        <v>0</v>
      </c>
      <c r="K32" s="67">
        <v>0</v>
      </c>
      <c r="L32" s="67">
        <v>0</v>
      </c>
      <c r="M32" s="67">
        <v>0</v>
      </c>
      <c r="N32" s="67">
        <v>0</v>
      </c>
      <c r="O32" s="56" t="str">
        <f t="shared" si="5"/>
        <v>Not Applicable</v>
      </c>
      <c r="P32" s="56">
        <f t="shared" si="6"/>
        <v>0</v>
      </c>
      <c r="Q32" s="62">
        <f t="shared" si="9"/>
        <v>0</v>
      </c>
      <c r="R32" s="153">
        <f t="shared" si="7"/>
        <v>0</v>
      </c>
      <c r="S32" s="154"/>
      <c r="T32" s="3" t="str">
        <f t="shared" si="8"/>
        <v>LONG</v>
      </c>
    </row>
    <row r="33" spans="1:20">
      <c r="A33" s="73"/>
      <c r="B33" s="75"/>
      <c r="C33" s="56">
        <f t="shared" si="0"/>
        <v>0</v>
      </c>
      <c r="D33" s="57">
        <f t="shared" si="10"/>
        <v>0</v>
      </c>
      <c r="E33" s="58" t="str">
        <f t="shared" si="1"/>
        <v>H</v>
      </c>
      <c r="F33" s="153">
        <f t="shared" si="2"/>
        <v>0</v>
      </c>
      <c r="G33" s="153" t="e">
        <f t="shared" si="3"/>
        <v>#VALUE!</v>
      </c>
      <c r="H33" s="153">
        <f t="shared" si="4"/>
        <v>0</v>
      </c>
      <c r="I33" s="153"/>
      <c r="J33" s="66">
        <v>0</v>
      </c>
      <c r="K33" s="67">
        <v>0</v>
      </c>
      <c r="L33" s="67">
        <v>0</v>
      </c>
      <c r="M33" s="67">
        <v>0</v>
      </c>
      <c r="N33" s="67">
        <v>0</v>
      </c>
      <c r="O33" s="56" t="str">
        <f t="shared" si="5"/>
        <v>Not Applicable</v>
      </c>
      <c r="P33" s="56">
        <f t="shared" si="6"/>
        <v>0</v>
      </c>
      <c r="Q33" s="62">
        <f t="shared" si="9"/>
        <v>0</v>
      </c>
      <c r="R33" s="153">
        <f t="shared" si="7"/>
        <v>0</v>
      </c>
      <c r="S33" s="154"/>
      <c r="T33" s="3" t="str">
        <f t="shared" si="8"/>
        <v>LONG</v>
      </c>
    </row>
    <row r="34" spans="1:20">
      <c r="A34" s="73"/>
      <c r="B34" s="75"/>
      <c r="C34" s="56">
        <f t="shared" si="0"/>
        <v>0</v>
      </c>
      <c r="D34" s="57">
        <f t="shared" si="10"/>
        <v>0</v>
      </c>
      <c r="E34" s="58" t="str">
        <f t="shared" si="1"/>
        <v>H</v>
      </c>
      <c r="F34" s="153">
        <f t="shared" si="2"/>
        <v>0</v>
      </c>
      <c r="G34" s="153" t="e">
        <f t="shared" si="3"/>
        <v>#VALUE!</v>
      </c>
      <c r="H34" s="153">
        <f t="shared" si="4"/>
        <v>0</v>
      </c>
      <c r="I34" s="153"/>
      <c r="J34" s="66">
        <v>0</v>
      </c>
      <c r="K34" s="67">
        <v>0</v>
      </c>
      <c r="L34" s="67">
        <v>0</v>
      </c>
      <c r="M34" s="67">
        <v>0</v>
      </c>
      <c r="N34" s="67">
        <v>0</v>
      </c>
      <c r="O34" s="56" t="str">
        <f t="shared" si="5"/>
        <v>Not Applicable</v>
      </c>
      <c r="P34" s="56">
        <f t="shared" si="6"/>
        <v>0</v>
      </c>
      <c r="Q34" s="62">
        <f t="shared" si="9"/>
        <v>0</v>
      </c>
      <c r="R34" s="153">
        <f t="shared" si="7"/>
        <v>0</v>
      </c>
      <c r="S34" s="154"/>
      <c r="T34" s="3" t="str">
        <f t="shared" si="8"/>
        <v>LONG</v>
      </c>
    </row>
    <row r="35" spans="1:20">
      <c r="A35" s="73"/>
      <c r="B35" s="75"/>
      <c r="C35" s="56">
        <f t="shared" si="0"/>
        <v>0</v>
      </c>
      <c r="D35" s="57">
        <f t="shared" si="10"/>
        <v>0</v>
      </c>
      <c r="E35" s="58" t="str">
        <f t="shared" si="1"/>
        <v>H</v>
      </c>
      <c r="F35" s="153">
        <f t="shared" si="2"/>
        <v>0</v>
      </c>
      <c r="G35" s="153" t="e">
        <f t="shared" si="3"/>
        <v>#VALUE!</v>
      </c>
      <c r="H35" s="153">
        <f t="shared" si="4"/>
        <v>0</v>
      </c>
      <c r="I35" s="153"/>
      <c r="J35" s="66">
        <v>0</v>
      </c>
      <c r="K35" s="67">
        <v>0</v>
      </c>
      <c r="L35" s="67">
        <v>0</v>
      </c>
      <c r="M35" s="67">
        <v>0</v>
      </c>
      <c r="N35" s="67">
        <v>0</v>
      </c>
      <c r="O35" s="56" t="str">
        <f t="shared" si="5"/>
        <v>Not Applicable</v>
      </c>
      <c r="P35" s="56">
        <f t="shared" si="6"/>
        <v>0</v>
      </c>
      <c r="Q35" s="62">
        <f t="shared" si="9"/>
        <v>0</v>
      </c>
      <c r="R35" s="153">
        <f t="shared" si="7"/>
        <v>0</v>
      </c>
      <c r="S35" s="154"/>
      <c r="T35" s="3" t="str">
        <f t="shared" si="8"/>
        <v>LONG</v>
      </c>
    </row>
    <row r="36" spans="1:20">
      <c r="A36" s="73"/>
      <c r="B36" s="75"/>
      <c r="C36" s="56">
        <f t="shared" si="0"/>
        <v>0</v>
      </c>
      <c r="D36" s="57">
        <f t="shared" si="10"/>
        <v>0</v>
      </c>
      <c r="E36" s="58" t="str">
        <f t="shared" si="1"/>
        <v>H</v>
      </c>
      <c r="F36" s="153">
        <f t="shared" si="2"/>
        <v>0</v>
      </c>
      <c r="G36" s="153" t="e">
        <f t="shared" si="3"/>
        <v>#VALUE!</v>
      </c>
      <c r="H36" s="153">
        <f t="shared" si="4"/>
        <v>0</v>
      </c>
      <c r="I36" s="153"/>
      <c r="J36" s="66">
        <v>0</v>
      </c>
      <c r="K36" s="67">
        <v>0</v>
      </c>
      <c r="L36" s="67">
        <v>0</v>
      </c>
      <c r="M36" s="67">
        <v>0</v>
      </c>
      <c r="N36" s="67">
        <v>0</v>
      </c>
      <c r="O36" s="56" t="str">
        <f t="shared" si="5"/>
        <v>Not Applicable</v>
      </c>
      <c r="P36" s="56">
        <f t="shared" si="6"/>
        <v>0</v>
      </c>
      <c r="Q36" s="62">
        <f t="shared" si="9"/>
        <v>0</v>
      </c>
      <c r="R36" s="153">
        <f t="shared" si="7"/>
        <v>0</v>
      </c>
      <c r="S36" s="154"/>
      <c r="T36" s="3" t="str">
        <f t="shared" si="8"/>
        <v>LONG</v>
      </c>
    </row>
    <row r="37" spans="1:20">
      <c r="A37" s="73"/>
      <c r="B37" s="75"/>
      <c r="C37" s="56">
        <f t="shared" si="0"/>
        <v>0</v>
      </c>
      <c r="D37" s="57">
        <f t="shared" si="10"/>
        <v>0</v>
      </c>
      <c r="E37" s="58" t="str">
        <f t="shared" si="1"/>
        <v>H</v>
      </c>
      <c r="F37" s="153">
        <f t="shared" si="2"/>
        <v>0</v>
      </c>
      <c r="G37" s="153" t="e">
        <f t="shared" si="3"/>
        <v>#VALUE!</v>
      </c>
      <c r="H37" s="153">
        <f t="shared" si="4"/>
        <v>0</v>
      </c>
      <c r="I37" s="153"/>
      <c r="J37" s="66">
        <v>0</v>
      </c>
      <c r="K37" s="67">
        <v>0</v>
      </c>
      <c r="L37" s="67">
        <v>0</v>
      </c>
      <c r="M37" s="67">
        <v>0</v>
      </c>
      <c r="N37" s="67">
        <v>0</v>
      </c>
      <c r="O37" s="56" t="str">
        <f t="shared" si="5"/>
        <v>Not Applicable</v>
      </c>
      <c r="P37" s="56">
        <f t="shared" si="6"/>
        <v>0</v>
      </c>
      <c r="Q37" s="62">
        <f t="shared" si="9"/>
        <v>0</v>
      </c>
      <c r="R37" s="153">
        <f t="shared" si="7"/>
        <v>0</v>
      </c>
      <c r="S37" s="154"/>
      <c r="T37" s="3" t="str">
        <f t="shared" si="8"/>
        <v>LONG</v>
      </c>
    </row>
    <row r="38" spans="1:20">
      <c r="A38" s="73"/>
      <c r="B38" s="75"/>
      <c r="C38" s="56">
        <f t="shared" si="0"/>
        <v>0</v>
      </c>
      <c r="D38" s="57">
        <f t="shared" si="10"/>
        <v>0</v>
      </c>
      <c r="E38" s="58" t="str">
        <f t="shared" si="1"/>
        <v>H</v>
      </c>
      <c r="F38" s="153">
        <f t="shared" si="2"/>
        <v>0</v>
      </c>
      <c r="G38" s="153" t="e">
        <f t="shared" si="3"/>
        <v>#VALUE!</v>
      </c>
      <c r="H38" s="153">
        <f t="shared" si="4"/>
        <v>0</v>
      </c>
      <c r="I38" s="153"/>
      <c r="J38" s="66">
        <v>0</v>
      </c>
      <c r="K38" s="67">
        <v>0</v>
      </c>
      <c r="L38" s="67">
        <v>0</v>
      </c>
      <c r="M38" s="67">
        <v>0</v>
      </c>
      <c r="N38" s="67">
        <v>0</v>
      </c>
      <c r="O38" s="56" t="str">
        <f t="shared" si="5"/>
        <v>Not Applicable</v>
      </c>
      <c r="P38" s="56">
        <f t="shared" si="6"/>
        <v>0</v>
      </c>
      <c r="Q38" s="62">
        <f t="shared" si="9"/>
        <v>0</v>
      </c>
      <c r="R38" s="153">
        <f t="shared" si="7"/>
        <v>0</v>
      </c>
      <c r="S38" s="154"/>
      <c r="T38" s="3" t="str">
        <f t="shared" si="8"/>
        <v>LONG</v>
      </c>
    </row>
    <row r="39" spans="1:20">
      <c r="A39" s="73"/>
      <c r="B39" s="75"/>
      <c r="C39" s="56">
        <f t="shared" si="0"/>
        <v>0</v>
      </c>
      <c r="D39" s="57">
        <f t="shared" si="10"/>
        <v>0</v>
      </c>
      <c r="E39" s="58" t="str">
        <f t="shared" si="1"/>
        <v>H</v>
      </c>
      <c r="F39" s="153">
        <f t="shared" si="2"/>
        <v>0</v>
      </c>
      <c r="G39" s="153" t="e">
        <f t="shared" si="3"/>
        <v>#VALUE!</v>
      </c>
      <c r="H39" s="153">
        <f t="shared" si="4"/>
        <v>0</v>
      </c>
      <c r="I39" s="153"/>
      <c r="J39" s="66">
        <v>0</v>
      </c>
      <c r="K39" s="67">
        <v>0</v>
      </c>
      <c r="L39" s="67">
        <v>0</v>
      </c>
      <c r="M39" s="67">
        <v>0</v>
      </c>
      <c r="N39" s="67">
        <v>0</v>
      </c>
      <c r="O39" s="56" t="str">
        <f t="shared" si="5"/>
        <v>Not Applicable</v>
      </c>
      <c r="P39" s="56">
        <f t="shared" si="6"/>
        <v>0</v>
      </c>
      <c r="Q39" s="62">
        <f t="shared" si="9"/>
        <v>0</v>
      </c>
      <c r="R39" s="153">
        <f t="shared" si="7"/>
        <v>0</v>
      </c>
      <c r="S39" s="154"/>
      <c r="T39" s="3" t="str">
        <f t="shared" si="8"/>
        <v>LONG</v>
      </c>
    </row>
    <row r="40" spans="1:20">
      <c r="A40" s="73"/>
      <c r="B40" s="75"/>
      <c r="C40" s="56">
        <f t="shared" si="0"/>
        <v>0</v>
      </c>
      <c r="D40" s="57">
        <f t="shared" si="10"/>
        <v>0</v>
      </c>
      <c r="E40" s="58" t="str">
        <f t="shared" si="1"/>
        <v>H</v>
      </c>
      <c r="F40" s="153">
        <f t="shared" si="2"/>
        <v>0</v>
      </c>
      <c r="G40" s="153" t="e">
        <f t="shared" si="3"/>
        <v>#VALUE!</v>
      </c>
      <c r="H40" s="153">
        <f t="shared" si="4"/>
        <v>0</v>
      </c>
      <c r="I40" s="153"/>
      <c r="J40" s="66">
        <v>0</v>
      </c>
      <c r="K40" s="67">
        <v>0</v>
      </c>
      <c r="L40" s="67">
        <v>0</v>
      </c>
      <c r="M40" s="67">
        <v>0</v>
      </c>
      <c r="N40" s="67">
        <v>0</v>
      </c>
      <c r="O40" s="56" t="str">
        <f t="shared" si="5"/>
        <v>Not Applicable</v>
      </c>
      <c r="P40" s="56">
        <f t="shared" si="6"/>
        <v>0</v>
      </c>
      <c r="Q40" s="62">
        <f t="shared" si="9"/>
        <v>0</v>
      </c>
      <c r="R40" s="153">
        <f t="shared" si="7"/>
        <v>0</v>
      </c>
      <c r="S40" s="154"/>
      <c r="T40" s="3" t="str">
        <f t="shared" si="8"/>
        <v>LONG</v>
      </c>
    </row>
    <row r="41" spans="1:20">
      <c r="A41" s="73"/>
      <c r="B41" s="75"/>
      <c r="C41" s="56">
        <f t="shared" ref="C41:C72" si="11">IF(P40&lt;0,0,B41*P40)</f>
        <v>0</v>
      </c>
      <c r="D41" s="57">
        <f t="shared" si="10"/>
        <v>0</v>
      </c>
      <c r="E41" s="58" t="str">
        <f t="shared" ref="E41:E72" si="12" xml:space="preserve">        IF(C41=0,"H",       IF(C41&gt;Q40,   IF(C41*0.9&gt;(Q40+(C41*0.1)),"S", "H"),   IF(C41&lt;Q40,   IF(C41&gt;Q40*0.9,"H","P")   )))</f>
        <v>H</v>
      </c>
      <c r="F41" s="153">
        <f t="shared" ref="F41:F72" si="13">IF(O40="Not Applicable",0,IF(IF(C41&gt;O40*1.1,    IF(C41=0,0,     IF(E41="S",C41-Q40+(C41/10), IF(   Q40-C41-(C41/10)&gt;O40,O40,Q40-C41-(C41/10)))),IF(C41&lt;O40*1.1, IF(C41=0,0,     IF(E41="S",C41-Q40+(C41/10), IF(   Q40-C41-(C41/10)&gt;O40,O40,Q40-C41-(C41/10)))),0))&lt;0,0,IF(C41&gt;O40*1.1,    IF(C41=0,0,     IF(E41="S",C41-Q40-(C41/10), IF(   Q40-C41-(C41/10)&gt;O40,O40,Q40-C41-(C41/10)))),IF(C41&lt;O40*0.9, IF(C41=0,0,     IF(E41="S",C41-Q40-(C41/10), IF(   Q40-C41-(C41/10)&gt;O40,O40,Q40-C41-(C41/10)))),0))))</f>
        <v>0</v>
      </c>
      <c r="G41" s="153" t="e">
        <f t="shared" ref="G41:G72" si="14">IF(S40&gt;E41,(S40-E41-(E41/10)),IF(S40&lt;E41,S40-E41+(E41/10)))</f>
        <v>#VALUE!</v>
      </c>
      <c r="H41" s="153">
        <f t="shared" si="4"/>
        <v>0</v>
      </c>
      <c r="I41" s="153"/>
      <c r="J41" s="66">
        <v>0</v>
      </c>
      <c r="K41" s="67">
        <v>0</v>
      </c>
      <c r="L41" s="67">
        <v>0</v>
      </c>
      <c r="M41" s="67">
        <v>0</v>
      </c>
      <c r="N41" s="67">
        <v>0</v>
      </c>
      <c r="O41" s="56" t="str">
        <f t="shared" ref="O41:O72" si="15">IF(C41=0,"Not Applicable",IF(J41&gt;0,   IF(E41="P",O40-J41-K41-M41,O40+J41-K41),O40)+L41+N41-M41)</f>
        <v>Not Applicable</v>
      </c>
      <c r="P41" s="56">
        <f t="shared" ref="P41:P72" si="16">IF(J41=0,P40,IF(E41="P",D41+P40,IF(E41="S",P40-D41,P40)))</f>
        <v>0</v>
      </c>
      <c r="Q41" s="62">
        <f t="shared" si="9"/>
        <v>0</v>
      </c>
      <c r="R41" s="153">
        <f t="shared" ref="R41:R72" si="17">IF(C41=0,0,O41+H41)</f>
        <v>0</v>
      </c>
      <c r="S41" s="154"/>
      <c r="T41" s="3" t="str">
        <f t="shared" si="8"/>
        <v>LONG</v>
      </c>
    </row>
    <row r="42" spans="1:20">
      <c r="A42" s="73"/>
      <c r="B42" s="75"/>
      <c r="C42" s="56">
        <f t="shared" si="11"/>
        <v>0</v>
      </c>
      <c r="D42" s="57">
        <f t="shared" si="10"/>
        <v>0</v>
      </c>
      <c r="E42" s="58" t="str">
        <f t="shared" si="12"/>
        <v>H</v>
      </c>
      <c r="F42" s="153">
        <f t="shared" si="13"/>
        <v>0</v>
      </c>
      <c r="G42" s="153" t="e">
        <f t="shared" si="14"/>
        <v>#VALUE!</v>
      </c>
      <c r="H42" s="153">
        <f t="shared" si="4"/>
        <v>0</v>
      </c>
      <c r="I42" s="153"/>
      <c r="J42" s="66">
        <v>0</v>
      </c>
      <c r="K42" s="67">
        <v>0</v>
      </c>
      <c r="L42" s="67">
        <v>0</v>
      </c>
      <c r="M42" s="67">
        <v>0</v>
      </c>
      <c r="N42" s="67">
        <v>0</v>
      </c>
      <c r="O42" s="56" t="str">
        <f t="shared" si="15"/>
        <v>Not Applicable</v>
      </c>
      <c r="P42" s="56">
        <f t="shared" si="16"/>
        <v>0</v>
      </c>
      <c r="Q42" s="62">
        <f t="shared" si="9"/>
        <v>0</v>
      </c>
      <c r="R42" s="153">
        <f t="shared" si="17"/>
        <v>0</v>
      </c>
      <c r="S42" s="154"/>
      <c r="T42" s="3" t="str">
        <f t="shared" si="8"/>
        <v>LONG</v>
      </c>
    </row>
    <row r="43" spans="1:20">
      <c r="A43" s="73"/>
      <c r="B43" s="75"/>
      <c r="C43" s="56">
        <f t="shared" si="11"/>
        <v>0</v>
      </c>
      <c r="D43" s="57">
        <f t="shared" si="10"/>
        <v>0</v>
      </c>
      <c r="E43" s="58" t="str">
        <f t="shared" si="12"/>
        <v>H</v>
      </c>
      <c r="F43" s="153">
        <f t="shared" si="13"/>
        <v>0</v>
      </c>
      <c r="G43" s="153" t="e">
        <f t="shared" si="14"/>
        <v>#VALUE!</v>
      </c>
      <c r="H43" s="153">
        <f t="shared" si="4"/>
        <v>0</v>
      </c>
      <c r="I43" s="153"/>
      <c r="J43" s="66">
        <v>0</v>
      </c>
      <c r="K43" s="67">
        <v>0</v>
      </c>
      <c r="L43" s="67">
        <v>0</v>
      </c>
      <c r="M43" s="67">
        <v>0</v>
      </c>
      <c r="N43" s="67">
        <v>0</v>
      </c>
      <c r="O43" s="56" t="str">
        <f t="shared" si="15"/>
        <v>Not Applicable</v>
      </c>
      <c r="P43" s="56">
        <f t="shared" si="16"/>
        <v>0</v>
      </c>
      <c r="Q43" s="62">
        <f t="shared" si="9"/>
        <v>0</v>
      </c>
      <c r="R43" s="153">
        <f t="shared" si="17"/>
        <v>0</v>
      </c>
      <c r="S43" s="154"/>
      <c r="T43" s="3" t="str">
        <f t="shared" si="8"/>
        <v>LONG</v>
      </c>
    </row>
    <row r="44" spans="1:20">
      <c r="A44" s="73"/>
      <c r="B44" s="75"/>
      <c r="C44" s="56">
        <f t="shared" si="11"/>
        <v>0</v>
      </c>
      <c r="D44" s="57">
        <f t="shared" si="10"/>
        <v>0</v>
      </c>
      <c r="E44" s="58" t="str">
        <f t="shared" si="12"/>
        <v>H</v>
      </c>
      <c r="F44" s="153">
        <f t="shared" si="13"/>
        <v>0</v>
      </c>
      <c r="G44" s="153" t="e">
        <f t="shared" si="14"/>
        <v>#VALUE!</v>
      </c>
      <c r="H44" s="153">
        <f t="shared" si="4"/>
        <v>0</v>
      </c>
      <c r="I44" s="153"/>
      <c r="J44" s="66">
        <v>0</v>
      </c>
      <c r="K44" s="67">
        <v>0</v>
      </c>
      <c r="L44" s="67">
        <v>0</v>
      </c>
      <c r="M44" s="67">
        <v>0</v>
      </c>
      <c r="N44" s="67">
        <v>0</v>
      </c>
      <c r="O44" s="56" t="str">
        <f t="shared" si="15"/>
        <v>Not Applicable</v>
      </c>
      <c r="P44" s="56">
        <f t="shared" si="16"/>
        <v>0</v>
      </c>
      <c r="Q44" s="62">
        <f t="shared" si="9"/>
        <v>0</v>
      </c>
      <c r="R44" s="153">
        <f t="shared" si="17"/>
        <v>0</v>
      </c>
      <c r="S44" s="154"/>
      <c r="T44" s="3" t="str">
        <f t="shared" si="8"/>
        <v>LONG</v>
      </c>
    </row>
    <row r="45" spans="1:20">
      <c r="A45" s="73"/>
      <c r="B45" s="75"/>
      <c r="C45" s="56">
        <f t="shared" si="11"/>
        <v>0</v>
      </c>
      <c r="D45" s="57">
        <f t="shared" si="10"/>
        <v>0</v>
      </c>
      <c r="E45" s="58" t="str">
        <f t="shared" si="12"/>
        <v>H</v>
      </c>
      <c r="F45" s="153">
        <f t="shared" si="13"/>
        <v>0</v>
      </c>
      <c r="G45" s="153" t="e">
        <f t="shared" si="14"/>
        <v>#VALUE!</v>
      </c>
      <c r="H45" s="153">
        <f t="shared" si="4"/>
        <v>0</v>
      </c>
      <c r="I45" s="153"/>
      <c r="J45" s="66">
        <v>0</v>
      </c>
      <c r="K45" s="67">
        <v>0</v>
      </c>
      <c r="L45" s="67">
        <v>0</v>
      </c>
      <c r="M45" s="67">
        <v>0</v>
      </c>
      <c r="N45" s="67">
        <v>0</v>
      </c>
      <c r="O45" s="56" t="str">
        <f t="shared" si="15"/>
        <v>Not Applicable</v>
      </c>
      <c r="P45" s="56">
        <f t="shared" si="16"/>
        <v>0</v>
      </c>
      <c r="Q45" s="62">
        <f t="shared" si="9"/>
        <v>0</v>
      </c>
      <c r="R45" s="153">
        <f t="shared" si="17"/>
        <v>0</v>
      </c>
      <c r="S45" s="154"/>
      <c r="T45" s="3" t="str">
        <f t="shared" si="8"/>
        <v>LONG</v>
      </c>
    </row>
    <row r="46" spans="1:20">
      <c r="A46" s="73"/>
      <c r="B46" s="75"/>
      <c r="C46" s="56">
        <f t="shared" si="11"/>
        <v>0</v>
      </c>
      <c r="D46" s="57">
        <f t="shared" si="10"/>
        <v>0</v>
      </c>
      <c r="E46" s="58" t="str">
        <f t="shared" si="12"/>
        <v>H</v>
      </c>
      <c r="F46" s="153">
        <f t="shared" si="13"/>
        <v>0</v>
      </c>
      <c r="G46" s="153" t="e">
        <f t="shared" si="14"/>
        <v>#VALUE!</v>
      </c>
      <c r="H46" s="153">
        <f t="shared" si="4"/>
        <v>0</v>
      </c>
      <c r="I46" s="153"/>
      <c r="J46" s="66">
        <v>0</v>
      </c>
      <c r="K46" s="67">
        <v>0</v>
      </c>
      <c r="L46" s="67">
        <v>0</v>
      </c>
      <c r="M46" s="67">
        <v>0</v>
      </c>
      <c r="N46" s="67">
        <v>0</v>
      </c>
      <c r="O46" s="56" t="str">
        <f t="shared" si="15"/>
        <v>Not Applicable</v>
      </c>
      <c r="P46" s="56">
        <f t="shared" si="16"/>
        <v>0</v>
      </c>
      <c r="Q46" s="62">
        <f t="shared" si="9"/>
        <v>0</v>
      </c>
      <c r="R46" s="153">
        <f t="shared" si="17"/>
        <v>0</v>
      </c>
      <c r="S46" s="154"/>
      <c r="T46" s="3" t="str">
        <f t="shared" si="8"/>
        <v>LONG</v>
      </c>
    </row>
    <row r="47" spans="1:20">
      <c r="A47" s="73"/>
      <c r="B47" s="75"/>
      <c r="C47" s="56">
        <f t="shared" si="11"/>
        <v>0</v>
      </c>
      <c r="D47" s="57">
        <f t="shared" si="10"/>
        <v>0</v>
      </c>
      <c r="E47" s="58" t="str">
        <f t="shared" si="12"/>
        <v>H</v>
      </c>
      <c r="F47" s="153">
        <f t="shared" si="13"/>
        <v>0</v>
      </c>
      <c r="G47" s="153" t="e">
        <f t="shared" si="14"/>
        <v>#VALUE!</v>
      </c>
      <c r="H47" s="153">
        <f t="shared" si="4"/>
        <v>0</v>
      </c>
      <c r="I47" s="153"/>
      <c r="J47" s="66">
        <v>0</v>
      </c>
      <c r="K47" s="67">
        <v>0</v>
      </c>
      <c r="L47" s="67">
        <v>0</v>
      </c>
      <c r="M47" s="67">
        <v>0</v>
      </c>
      <c r="N47" s="67">
        <v>0</v>
      </c>
      <c r="O47" s="56" t="str">
        <f t="shared" si="15"/>
        <v>Not Applicable</v>
      </c>
      <c r="P47" s="56">
        <f t="shared" si="16"/>
        <v>0</v>
      </c>
      <c r="Q47" s="62">
        <f t="shared" si="9"/>
        <v>0</v>
      </c>
      <c r="R47" s="153">
        <f t="shared" si="17"/>
        <v>0</v>
      </c>
      <c r="S47" s="154"/>
      <c r="T47" s="3" t="str">
        <f t="shared" si="8"/>
        <v>LONG</v>
      </c>
    </row>
    <row r="48" spans="1:20">
      <c r="A48" s="73"/>
      <c r="B48" s="75"/>
      <c r="C48" s="56">
        <f t="shared" si="11"/>
        <v>0</v>
      </c>
      <c r="D48" s="57">
        <f t="shared" si="10"/>
        <v>0</v>
      </c>
      <c r="E48" s="58" t="str">
        <f t="shared" si="12"/>
        <v>H</v>
      </c>
      <c r="F48" s="153">
        <f t="shared" si="13"/>
        <v>0</v>
      </c>
      <c r="G48" s="153" t="e">
        <f t="shared" si="14"/>
        <v>#VALUE!</v>
      </c>
      <c r="H48" s="153">
        <f t="shared" si="4"/>
        <v>0</v>
      </c>
      <c r="I48" s="153"/>
      <c r="J48" s="66">
        <v>0</v>
      </c>
      <c r="K48" s="67">
        <v>0</v>
      </c>
      <c r="L48" s="67">
        <v>0</v>
      </c>
      <c r="M48" s="67">
        <v>0</v>
      </c>
      <c r="N48" s="67">
        <v>0</v>
      </c>
      <c r="O48" s="56" t="str">
        <f t="shared" si="15"/>
        <v>Not Applicable</v>
      </c>
      <c r="P48" s="56">
        <f t="shared" si="16"/>
        <v>0</v>
      </c>
      <c r="Q48" s="62">
        <f t="shared" ref="Q48:Q86" si="18">IF(J48=0,Q47,  IF(E48="P",Q47+(J48/2), IF(E48="S",Q47-(J48/4),  Q47)))</f>
        <v>0</v>
      </c>
      <c r="R48" s="153">
        <f t="shared" si="17"/>
        <v>0</v>
      </c>
      <c r="S48" s="154"/>
      <c r="T48" s="3" t="str">
        <f t="shared" si="8"/>
        <v>LONG</v>
      </c>
    </row>
    <row r="49" spans="1:20">
      <c r="A49" s="73"/>
      <c r="B49" s="75"/>
      <c r="C49" s="56">
        <f t="shared" si="11"/>
        <v>0</v>
      </c>
      <c r="D49" s="57">
        <f t="shared" si="10"/>
        <v>0</v>
      </c>
      <c r="E49" s="58" t="str">
        <f t="shared" si="12"/>
        <v>H</v>
      </c>
      <c r="F49" s="153">
        <f t="shared" si="13"/>
        <v>0</v>
      </c>
      <c r="G49" s="153" t="e">
        <f t="shared" si="14"/>
        <v>#VALUE!</v>
      </c>
      <c r="H49" s="153">
        <f t="shared" si="4"/>
        <v>0</v>
      </c>
      <c r="I49" s="153"/>
      <c r="J49" s="66">
        <v>0</v>
      </c>
      <c r="K49" s="67">
        <v>0</v>
      </c>
      <c r="L49" s="67">
        <v>0</v>
      </c>
      <c r="M49" s="67">
        <v>0</v>
      </c>
      <c r="N49" s="67">
        <v>0</v>
      </c>
      <c r="O49" s="56" t="str">
        <f t="shared" si="15"/>
        <v>Not Applicable</v>
      </c>
      <c r="P49" s="56">
        <f t="shared" si="16"/>
        <v>0</v>
      </c>
      <c r="Q49" s="62">
        <f t="shared" si="18"/>
        <v>0</v>
      </c>
      <c r="R49" s="153">
        <f t="shared" si="17"/>
        <v>0</v>
      </c>
      <c r="S49" s="154"/>
      <c r="T49" s="3" t="str">
        <f t="shared" si="8"/>
        <v>LONG</v>
      </c>
    </row>
    <row r="50" spans="1:20">
      <c r="A50" s="73"/>
      <c r="B50" s="75"/>
      <c r="C50" s="56">
        <f t="shared" si="11"/>
        <v>0</v>
      </c>
      <c r="D50" s="57">
        <f t="shared" si="10"/>
        <v>0</v>
      </c>
      <c r="E50" s="58" t="str">
        <f t="shared" si="12"/>
        <v>H</v>
      </c>
      <c r="F50" s="153">
        <f t="shared" si="13"/>
        <v>0</v>
      </c>
      <c r="G50" s="153" t="e">
        <f t="shared" si="14"/>
        <v>#VALUE!</v>
      </c>
      <c r="H50" s="153">
        <f t="shared" si="4"/>
        <v>0</v>
      </c>
      <c r="I50" s="153"/>
      <c r="J50" s="66">
        <v>0</v>
      </c>
      <c r="K50" s="67">
        <v>0</v>
      </c>
      <c r="L50" s="67">
        <v>0</v>
      </c>
      <c r="M50" s="67">
        <v>0</v>
      </c>
      <c r="N50" s="67">
        <v>0</v>
      </c>
      <c r="O50" s="56" t="str">
        <f t="shared" si="15"/>
        <v>Not Applicable</v>
      </c>
      <c r="P50" s="56">
        <f t="shared" si="16"/>
        <v>0</v>
      </c>
      <c r="Q50" s="62">
        <f t="shared" si="18"/>
        <v>0</v>
      </c>
      <c r="R50" s="153">
        <f t="shared" si="17"/>
        <v>0</v>
      </c>
      <c r="S50" s="154"/>
      <c r="T50" s="3" t="str">
        <f t="shared" si="8"/>
        <v>LONG</v>
      </c>
    </row>
    <row r="51" spans="1:20">
      <c r="A51" s="73"/>
      <c r="B51" s="75"/>
      <c r="C51" s="56">
        <f t="shared" si="11"/>
        <v>0</v>
      </c>
      <c r="D51" s="57">
        <f t="shared" si="10"/>
        <v>0</v>
      </c>
      <c r="E51" s="58" t="str">
        <f t="shared" si="12"/>
        <v>H</v>
      </c>
      <c r="F51" s="153">
        <f t="shared" si="13"/>
        <v>0</v>
      </c>
      <c r="G51" s="153" t="e">
        <f t="shared" si="14"/>
        <v>#VALUE!</v>
      </c>
      <c r="H51" s="153">
        <f t="shared" si="4"/>
        <v>0</v>
      </c>
      <c r="I51" s="153"/>
      <c r="J51" s="66">
        <v>0</v>
      </c>
      <c r="K51" s="67">
        <v>0</v>
      </c>
      <c r="L51" s="67">
        <v>0</v>
      </c>
      <c r="M51" s="67">
        <v>0</v>
      </c>
      <c r="N51" s="67">
        <v>0</v>
      </c>
      <c r="O51" s="56" t="str">
        <f t="shared" si="15"/>
        <v>Not Applicable</v>
      </c>
      <c r="P51" s="56">
        <f t="shared" si="16"/>
        <v>0</v>
      </c>
      <c r="Q51" s="62">
        <f t="shared" si="18"/>
        <v>0</v>
      </c>
      <c r="R51" s="153">
        <f t="shared" si="17"/>
        <v>0</v>
      </c>
      <c r="S51" s="154"/>
      <c r="T51" s="3" t="str">
        <f t="shared" si="8"/>
        <v>LONG</v>
      </c>
    </row>
    <row r="52" spans="1:20">
      <c r="A52" s="73"/>
      <c r="B52" s="75"/>
      <c r="C52" s="56">
        <f t="shared" si="11"/>
        <v>0</v>
      </c>
      <c r="D52" s="57">
        <f t="shared" si="10"/>
        <v>0</v>
      </c>
      <c r="E52" s="58" t="str">
        <f t="shared" si="12"/>
        <v>H</v>
      </c>
      <c r="F52" s="153">
        <f t="shared" si="13"/>
        <v>0</v>
      </c>
      <c r="G52" s="153" t="e">
        <f t="shared" si="14"/>
        <v>#VALUE!</v>
      </c>
      <c r="H52" s="153">
        <f t="shared" si="4"/>
        <v>0</v>
      </c>
      <c r="I52" s="153"/>
      <c r="J52" s="66">
        <v>0</v>
      </c>
      <c r="K52" s="67">
        <v>0</v>
      </c>
      <c r="L52" s="67">
        <v>0</v>
      </c>
      <c r="M52" s="67">
        <v>0</v>
      </c>
      <c r="N52" s="67">
        <v>0</v>
      </c>
      <c r="O52" s="56" t="str">
        <f t="shared" si="15"/>
        <v>Not Applicable</v>
      </c>
      <c r="P52" s="56">
        <f t="shared" si="16"/>
        <v>0</v>
      </c>
      <c r="Q52" s="62">
        <f t="shared" si="18"/>
        <v>0</v>
      </c>
      <c r="R52" s="153">
        <f t="shared" si="17"/>
        <v>0</v>
      </c>
      <c r="S52" s="154"/>
      <c r="T52" s="3" t="str">
        <f t="shared" si="8"/>
        <v>LONG</v>
      </c>
    </row>
    <row r="53" spans="1:20">
      <c r="A53" s="73"/>
      <c r="B53" s="75"/>
      <c r="C53" s="56">
        <f t="shared" si="11"/>
        <v>0</v>
      </c>
      <c r="D53" s="57">
        <f t="shared" si="10"/>
        <v>0</v>
      </c>
      <c r="E53" s="58" t="str">
        <f t="shared" si="12"/>
        <v>H</v>
      </c>
      <c r="F53" s="153">
        <f t="shared" si="13"/>
        <v>0</v>
      </c>
      <c r="G53" s="153" t="e">
        <f t="shared" si="14"/>
        <v>#VALUE!</v>
      </c>
      <c r="H53" s="153">
        <f t="shared" si="4"/>
        <v>0</v>
      </c>
      <c r="I53" s="153"/>
      <c r="J53" s="66">
        <v>0</v>
      </c>
      <c r="K53" s="67">
        <v>0</v>
      </c>
      <c r="L53" s="67">
        <v>0</v>
      </c>
      <c r="M53" s="67">
        <v>0</v>
      </c>
      <c r="N53" s="67">
        <v>0</v>
      </c>
      <c r="O53" s="56" t="str">
        <f t="shared" si="15"/>
        <v>Not Applicable</v>
      </c>
      <c r="P53" s="56">
        <f t="shared" si="16"/>
        <v>0</v>
      </c>
      <c r="Q53" s="62">
        <f t="shared" si="18"/>
        <v>0</v>
      </c>
      <c r="R53" s="153">
        <f t="shared" si="17"/>
        <v>0</v>
      </c>
      <c r="S53" s="154"/>
      <c r="T53" s="3" t="str">
        <f t="shared" si="8"/>
        <v>LONG</v>
      </c>
    </row>
    <row r="54" spans="1:20">
      <c r="A54" s="73"/>
      <c r="B54" s="75"/>
      <c r="C54" s="56">
        <f t="shared" si="11"/>
        <v>0</v>
      </c>
      <c r="D54" s="57">
        <f t="shared" si="10"/>
        <v>0</v>
      </c>
      <c r="E54" s="58" t="str">
        <f t="shared" si="12"/>
        <v>H</v>
      </c>
      <c r="F54" s="153">
        <f t="shared" si="13"/>
        <v>0</v>
      </c>
      <c r="G54" s="153" t="e">
        <f t="shared" si="14"/>
        <v>#VALUE!</v>
      </c>
      <c r="H54" s="153">
        <f t="shared" si="4"/>
        <v>0</v>
      </c>
      <c r="I54" s="153"/>
      <c r="J54" s="66">
        <v>0</v>
      </c>
      <c r="K54" s="67">
        <v>0</v>
      </c>
      <c r="L54" s="67">
        <v>0</v>
      </c>
      <c r="M54" s="67">
        <v>0</v>
      </c>
      <c r="N54" s="67">
        <v>0</v>
      </c>
      <c r="O54" s="56" t="str">
        <f t="shared" si="15"/>
        <v>Not Applicable</v>
      </c>
      <c r="P54" s="56">
        <f t="shared" si="16"/>
        <v>0</v>
      </c>
      <c r="Q54" s="62">
        <f t="shared" si="18"/>
        <v>0</v>
      </c>
      <c r="R54" s="153">
        <f t="shared" si="17"/>
        <v>0</v>
      </c>
      <c r="S54" s="154"/>
      <c r="T54" s="3" t="str">
        <f t="shared" si="8"/>
        <v>LONG</v>
      </c>
    </row>
    <row r="55" spans="1:20">
      <c r="A55" s="73"/>
      <c r="B55" s="75"/>
      <c r="C55" s="56">
        <f t="shared" si="11"/>
        <v>0</v>
      </c>
      <c r="D55" s="57">
        <f t="shared" si="10"/>
        <v>0</v>
      </c>
      <c r="E55" s="58" t="str">
        <f t="shared" si="12"/>
        <v>H</v>
      </c>
      <c r="F55" s="153">
        <f t="shared" si="13"/>
        <v>0</v>
      </c>
      <c r="G55" s="153" t="e">
        <f t="shared" si="14"/>
        <v>#VALUE!</v>
      </c>
      <c r="H55" s="153">
        <f t="shared" si="4"/>
        <v>0</v>
      </c>
      <c r="I55" s="153"/>
      <c r="J55" s="66">
        <v>0</v>
      </c>
      <c r="K55" s="67">
        <v>0</v>
      </c>
      <c r="L55" s="67">
        <v>0</v>
      </c>
      <c r="M55" s="67">
        <v>0</v>
      </c>
      <c r="N55" s="67">
        <v>0</v>
      </c>
      <c r="O55" s="56" t="str">
        <f t="shared" si="15"/>
        <v>Not Applicable</v>
      </c>
      <c r="P55" s="56">
        <f t="shared" si="16"/>
        <v>0</v>
      </c>
      <c r="Q55" s="62">
        <f t="shared" si="18"/>
        <v>0</v>
      </c>
      <c r="R55" s="153">
        <f t="shared" si="17"/>
        <v>0</v>
      </c>
      <c r="S55" s="154"/>
      <c r="T55" s="3" t="str">
        <f t="shared" si="8"/>
        <v>LONG</v>
      </c>
    </row>
    <row r="56" spans="1:20">
      <c r="A56" s="73"/>
      <c r="B56" s="75"/>
      <c r="C56" s="56">
        <f t="shared" si="11"/>
        <v>0</v>
      </c>
      <c r="D56" s="57">
        <f t="shared" si="10"/>
        <v>0</v>
      </c>
      <c r="E56" s="58" t="str">
        <f t="shared" si="12"/>
        <v>H</v>
      </c>
      <c r="F56" s="153">
        <f t="shared" si="13"/>
        <v>0</v>
      </c>
      <c r="G56" s="153" t="e">
        <f t="shared" si="14"/>
        <v>#VALUE!</v>
      </c>
      <c r="H56" s="153">
        <f t="shared" si="4"/>
        <v>0</v>
      </c>
      <c r="I56" s="153"/>
      <c r="J56" s="66">
        <v>0</v>
      </c>
      <c r="K56" s="67">
        <v>0</v>
      </c>
      <c r="L56" s="67">
        <v>0</v>
      </c>
      <c r="M56" s="67">
        <v>0</v>
      </c>
      <c r="N56" s="67">
        <v>0</v>
      </c>
      <c r="O56" s="56" t="str">
        <f t="shared" si="15"/>
        <v>Not Applicable</v>
      </c>
      <c r="P56" s="56">
        <f t="shared" si="16"/>
        <v>0</v>
      </c>
      <c r="Q56" s="62">
        <f t="shared" si="18"/>
        <v>0</v>
      </c>
      <c r="R56" s="153">
        <f t="shared" si="17"/>
        <v>0</v>
      </c>
      <c r="S56" s="154"/>
      <c r="T56" s="3" t="str">
        <f t="shared" si="8"/>
        <v>LONG</v>
      </c>
    </row>
    <row r="57" spans="1:20">
      <c r="A57" s="73"/>
      <c r="B57" s="75"/>
      <c r="C57" s="56">
        <f t="shared" si="11"/>
        <v>0</v>
      </c>
      <c r="D57" s="57">
        <f t="shared" si="10"/>
        <v>0</v>
      </c>
      <c r="E57" s="58" t="str">
        <f t="shared" si="12"/>
        <v>H</v>
      </c>
      <c r="F57" s="153">
        <f t="shared" si="13"/>
        <v>0</v>
      </c>
      <c r="G57" s="153" t="e">
        <f t="shared" si="14"/>
        <v>#VALUE!</v>
      </c>
      <c r="H57" s="153">
        <f t="shared" si="4"/>
        <v>0</v>
      </c>
      <c r="I57" s="153"/>
      <c r="J57" s="66">
        <v>0</v>
      </c>
      <c r="K57" s="67">
        <v>0</v>
      </c>
      <c r="L57" s="67">
        <v>0</v>
      </c>
      <c r="M57" s="67">
        <v>0</v>
      </c>
      <c r="N57" s="67">
        <v>0</v>
      </c>
      <c r="O57" s="56" t="str">
        <f t="shared" si="15"/>
        <v>Not Applicable</v>
      </c>
      <c r="P57" s="56">
        <f t="shared" si="16"/>
        <v>0</v>
      </c>
      <c r="Q57" s="62">
        <f t="shared" si="18"/>
        <v>0</v>
      </c>
      <c r="R57" s="153">
        <f t="shared" si="17"/>
        <v>0</v>
      </c>
      <c r="S57" s="154"/>
      <c r="T57" s="3" t="str">
        <f t="shared" si="8"/>
        <v>LONG</v>
      </c>
    </row>
    <row r="58" spans="1:20">
      <c r="A58" s="73"/>
      <c r="B58" s="75"/>
      <c r="C58" s="56">
        <f t="shared" si="11"/>
        <v>0</v>
      </c>
      <c r="D58" s="57">
        <f t="shared" si="10"/>
        <v>0</v>
      </c>
      <c r="E58" s="58" t="str">
        <f t="shared" si="12"/>
        <v>H</v>
      </c>
      <c r="F58" s="153">
        <f t="shared" si="13"/>
        <v>0</v>
      </c>
      <c r="G58" s="153" t="e">
        <f t="shared" si="14"/>
        <v>#VALUE!</v>
      </c>
      <c r="H58" s="153">
        <f t="shared" si="4"/>
        <v>0</v>
      </c>
      <c r="I58" s="153"/>
      <c r="J58" s="66">
        <v>0</v>
      </c>
      <c r="K58" s="67">
        <v>0</v>
      </c>
      <c r="L58" s="67">
        <v>0</v>
      </c>
      <c r="M58" s="67">
        <v>0</v>
      </c>
      <c r="N58" s="67">
        <v>0</v>
      </c>
      <c r="O58" s="56" t="str">
        <f t="shared" si="15"/>
        <v>Not Applicable</v>
      </c>
      <c r="P58" s="56">
        <f t="shared" si="16"/>
        <v>0</v>
      </c>
      <c r="Q58" s="62">
        <f t="shared" si="18"/>
        <v>0</v>
      </c>
      <c r="R58" s="153">
        <f t="shared" si="17"/>
        <v>0</v>
      </c>
      <c r="S58" s="154"/>
      <c r="T58" s="3" t="str">
        <f t="shared" si="8"/>
        <v>LONG</v>
      </c>
    </row>
    <row r="59" spans="1:20">
      <c r="A59" s="73"/>
      <c r="B59" s="75"/>
      <c r="C59" s="56">
        <f t="shared" si="11"/>
        <v>0</v>
      </c>
      <c r="D59" s="57">
        <f t="shared" si="10"/>
        <v>0</v>
      </c>
      <c r="E59" s="58" t="str">
        <f t="shared" si="12"/>
        <v>H</v>
      </c>
      <c r="F59" s="153">
        <f t="shared" si="13"/>
        <v>0</v>
      </c>
      <c r="G59" s="153" t="e">
        <f t="shared" si="14"/>
        <v>#VALUE!</v>
      </c>
      <c r="H59" s="153">
        <f t="shared" si="4"/>
        <v>0</v>
      </c>
      <c r="I59" s="153"/>
      <c r="J59" s="66">
        <v>0</v>
      </c>
      <c r="K59" s="67">
        <v>0</v>
      </c>
      <c r="L59" s="67">
        <v>0</v>
      </c>
      <c r="M59" s="67">
        <v>0</v>
      </c>
      <c r="N59" s="67">
        <v>0</v>
      </c>
      <c r="O59" s="56" t="str">
        <f t="shared" si="15"/>
        <v>Not Applicable</v>
      </c>
      <c r="P59" s="56">
        <f t="shared" si="16"/>
        <v>0</v>
      </c>
      <c r="Q59" s="62">
        <f t="shared" si="18"/>
        <v>0</v>
      </c>
      <c r="R59" s="153">
        <f t="shared" si="17"/>
        <v>0</v>
      </c>
      <c r="S59" s="154"/>
      <c r="T59" s="3" t="str">
        <f t="shared" si="8"/>
        <v>LONG</v>
      </c>
    </row>
    <row r="60" spans="1:20">
      <c r="A60" s="73"/>
      <c r="B60" s="75"/>
      <c r="C60" s="56">
        <f t="shared" si="11"/>
        <v>0</v>
      </c>
      <c r="D60" s="57">
        <f t="shared" si="10"/>
        <v>0</v>
      </c>
      <c r="E60" s="58" t="str">
        <f t="shared" si="12"/>
        <v>H</v>
      </c>
      <c r="F60" s="153">
        <f t="shared" si="13"/>
        <v>0</v>
      </c>
      <c r="G60" s="153" t="e">
        <f t="shared" si="14"/>
        <v>#VALUE!</v>
      </c>
      <c r="H60" s="153">
        <f t="shared" si="4"/>
        <v>0</v>
      </c>
      <c r="I60" s="153"/>
      <c r="J60" s="66">
        <v>0</v>
      </c>
      <c r="K60" s="67">
        <v>0</v>
      </c>
      <c r="L60" s="67">
        <v>0</v>
      </c>
      <c r="M60" s="67">
        <v>0</v>
      </c>
      <c r="N60" s="67">
        <v>0</v>
      </c>
      <c r="O60" s="56" t="str">
        <f t="shared" si="15"/>
        <v>Not Applicable</v>
      </c>
      <c r="P60" s="56">
        <f t="shared" si="16"/>
        <v>0</v>
      </c>
      <c r="Q60" s="62">
        <f t="shared" si="18"/>
        <v>0</v>
      </c>
      <c r="R60" s="153">
        <f t="shared" si="17"/>
        <v>0</v>
      </c>
      <c r="S60" s="154"/>
      <c r="T60" s="3" t="str">
        <f t="shared" si="8"/>
        <v>LONG</v>
      </c>
    </row>
    <row r="61" spans="1:20">
      <c r="A61" s="73"/>
      <c r="B61" s="75"/>
      <c r="C61" s="56">
        <f t="shared" si="11"/>
        <v>0</v>
      </c>
      <c r="D61" s="57">
        <f t="shared" si="10"/>
        <v>0</v>
      </c>
      <c r="E61" s="58" t="str">
        <f t="shared" si="12"/>
        <v>H</v>
      </c>
      <c r="F61" s="153">
        <f t="shared" si="13"/>
        <v>0</v>
      </c>
      <c r="G61" s="153" t="e">
        <f t="shared" si="14"/>
        <v>#VALUE!</v>
      </c>
      <c r="H61" s="153">
        <f t="shared" si="4"/>
        <v>0</v>
      </c>
      <c r="I61" s="153"/>
      <c r="J61" s="66">
        <v>0</v>
      </c>
      <c r="K61" s="67">
        <v>0</v>
      </c>
      <c r="L61" s="67">
        <v>0</v>
      </c>
      <c r="M61" s="67">
        <v>0</v>
      </c>
      <c r="N61" s="67">
        <v>0</v>
      </c>
      <c r="O61" s="56" t="str">
        <f t="shared" si="15"/>
        <v>Not Applicable</v>
      </c>
      <c r="P61" s="56">
        <f t="shared" si="16"/>
        <v>0</v>
      </c>
      <c r="Q61" s="62">
        <f t="shared" si="18"/>
        <v>0</v>
      </c>
      <c r="R61" s="153">
        <f t="shared" si="17"/>
        <v>0</v>
      </c>
      <c r="S61" s="154"/>
      <c r="T61" s="3" t="str">
        <f t="shared" si="8"/>
        <v>LONG</v>
      </c>
    </row>
    <row r="62" spans="1:20">
      <c r="A62" s="73"/>
      <c r="B62" s="75"/>
      <c r="C62" s="56">
        <f t="shared" si="11"/>
        <v>0</v>
      </c>
      <c r="D62" s="57">
        <f t="shared" si="10"/>
        <v>0</v>
      </c>
      <c r="E62" s="58" t="str">
        <f t="shared" si="12"/>
        <v>H</v>
      </c>
      <c r="F62" s="153">
        <f t="shared" si="13"/>
        <v>0</v>
      </c>
      <c r="G62" s="153" t="e">
        <f t="shared" si="14"/>
        <v>#VALUE!</v>
      </c>
      <c r="H62" s="153">
        <f t="shared" si="4"/>
        <v>0</v>
      </c>
      <c r="I62" s="153"/>
      <c r="J62" s="66">
        <v>0</v>
      </c>
      <c r="K62" s="67">
        <v>0</v>
      </c>
      <c r="L62" s="67">
        <v>0</v>
      </c>
      <c r="M62" s="67">
        <v>0</v>
      </c>
      <c r="N62" s="67">
        <v>0</v>
      </c>
      <c r="O62" s="56" t="str">
        <f t="shared" si="15"/>
        <v>Not Applicable</v>
      </c>
      <c r="P62" s="56">
        <f t="shared" si="16"/>
        <v>0</v>
      </c>
      <c r="Q62" s="62">
        <f t="shared" si="18"/>
        <v>0</v>
      </c>
      <c r="R62" s="153">
        <f t="shared" si="17"/>
        <v>0</v>
      </c>
      <c r="S62" s="154"/>
      <c r="T62" s="3" t="str">
        <f t="shared" si="8"/>
        <v>LONG</v>
      </c>
    </row>
    <row r="63" spans="1:20">
      <c r="A63" s="73"/>
      <c r="B63" s="75"/>
      <c r="C63" s="56">
        <f t="shared" si="11"/>
        <v>0</v>
      </c>
      <c r="D63" s="57">
        <f t="shared" si="10"/>
        <v>0</v>
      </c>
      <c r="E63" s="58" t="str">
        <f t="shared" si="12"/>
        <v>H</v>
      </c>
      <c r="F63" s="153">
        <f t="shared" si="13"/>
        <v>0</v>
      </c>
      <c r="G63" s="153" t="e">
        <f t="shared" si="14"/>
        <v>#VALUE!</v>
      </c>
      <c r="H63" s="153">
        <f t="shared" si="4"/>
        <v>0</v>
      </c>
      <c r="I63" s="153"/>
      <c r="J63" s="66">
        <v>0</v>
      </c>
      <c r="K63" s="67">
        <v>0</v>
      </c>
      <c r="L63" s="67">
        <v>0</v>
      </c>
      <c r="M63" s="67">
        <v>0</v>
      </c>
      <c r="N63" s="67">
        <v>0</v>
      </c>
      <c r="O63" s="56" t="str">
        <f t="shared" si="15"/>
        <v>Not Applicable</v>
      </c>
      <c r="P63" s="56">
        <f t="shared" si="16"/>
        <v>0</v>
      </c>
      <c r="Q63" s="62">
        <f t="shared" si="18"/>
        <v>0</v>
      </c>
      <c r="R63" s="153">
        <f t="shared" si="17"/>
        <v>0</v>
      </c>
      <c r="S63" s="154"/>
      <c r="T63" s="3" t="str">
        <f t="shared" si="8"/>
        <v>LONG</v>
      </c>
    </row>
    <row r="64" spans="1:20">
      <c r="A64" s="73"/>
      <c r="B64" s="75"/>
      <c r="C64" s="56">
        <f t="shared" si="11"/>
        <v>0</v>
      </c>
      <c r="D64" s="57">
        <f t="shared" si="10"/>
        <v>0</v>
      </c>
      <c r="E64" s="58" t="str">
        <f t="shared" si="12"/>
        <v>H</v>
      </c>
      <c r="F64" s="153">
        <f t="shared" si="13"/>
        <v>0</v>
      </c>
      <c r="G64" s="153" t="e">
        <f t="shared" si="14"/>
        <v>#VALUE!</v>
      </c>
      <c r="H64" s="153">
        <f t="shared" si="4"/>
        <v>0</v>
      </c>
      <c r="I64" s="153"/>
      <c r="J64" s="66">
        <v>0</v>
      </c>
      <c r="K64" s="67">
        <v>0</v>
      </c>
      <c r="L64" s="67">
        <v>0</v>
      </c>
      <c r="M64" s="67">
        <v>0</v>
      </c>
      <c r="N64" s="67">
        <v>0</v>
      </c>
      <c r="O64" s="56" t="str">
        <f t="shared" si="15"/>
        <v>Not Applicable</v>
      </c>
      <c r="P64" s="56">
        <f t="shared" si="16"/>
        <v>0</v>
      </c>
      <c r="Q64" s="62">
        <f t="shared" si="18"/>
        <v>0</v>
      </c>
      <c r="R64" s="153">
        <f t="shared" si="17"/>
        <v>0</v>
      </c>
      <c r="S64" s="154"/>
      <c r="T64" s="3" t="str">
        <f t="shared" si="8"/>
        <v>LONG</v>
      </c>
    </row>
    <row r="65" spans="1:20">
      <c r="A65" s="73"/>
      <c r="B65" s="75"/>
      <c r="C65" s="56">
        <f t="shared" si="11"/>
        <v>0</v>
      </c>
      <c r="D65" s="57">
        <f t="shared" si="10"/>
        <v>0</v>
      </c>
      <c r="E65" s="58" t="str">
        <f t="shared" si="12"/>
        <v>H</v>
      </c>
      <c r="F65" s="153">
        <f t="shared" si="13"/>
        <v>0</v>
      </c>
      <c r="G65" s="153" t="e">
        <f t="shared" si="14"/>
        <v>#VALUE!</v>
      </c>
      <c r="H65" s="153">
        <f t="shared" si="4"/>
        <v>0</v>
      </c>
      <c r="I65" s="153"/>
      <c r="J65" s="66">
        <v>0</v>
      </c>
      <c r="K65" s="67">
        <v>0</v>
      </c>
      <c r="L65" s="67">
        <v>0</v>
      </c>
      <c r="M65" s="67">
        <v>0</v>
      </c>
      <c r="N65" s="67">
        <v>0</v>
      </c>
      <c r="O65" s="56" t="str">
        <f t="shared" si="15"/>
        <v>Not Applicable</v>
      </c>
      <c r="P65" s="56">
        <f t="shared" si="16"/>
        <v>0</v>
      </c>
      <c r="Q65" s="62">
        <f t="shared" si="18"/>
        <v>0</v>
      </c>
      <c r="R65" s="153">
        <f t="shared" si="17"/>
        <v>0</v>
      </c>
      <c r="S65" s="154"/>
      <c r="T65" s="3" t="str">
        <f t="shared" si="8"/>
        <v>LONG</v>
      </c>
    </row>
    <row r="66" spans="1:20">
      <c r="A66" s="73"/>
      <c r="B66" s="75"/>
      <c r="C66" s="56">
        <f t="shared" si="11"/>
        <v>0</v>
      </c>
      <c r="D66" s="57">
        <f t="shared" si="10"/>
        <v>0</v>
      </c>
      <c r="E66" s="58" t="str">
        <f t="shared" si="12"/>
        <v>H</v>
      </c>
      <c r="F66" s="153">
        <f t="shared" si="13"/>
        <v>0</v>
      </c>
      <c r="G66" s="153" t="e">
        <f t="shared" si="14"/>
        <v>#VALUE!</v>
      </c>
      <c r="H66" s="153">
        <f t="shared" si="4"/>
        <v>0</v>
      </c>
      <c r="I66" s="153"/>
      <c r="J66" s="66">
        <v>0</v>
      </c>
      <c r="K66" s="67">
        <v>0</v>
      </c>
      <c r="L66" s="67">
        <v>0</v>
      </c>
      <c r="M66" s="67">
        <v>0</v>
      </c>
      <c r="N66" s="67">
        <v>0</v>
      </c>
      <c r="O66" s="56" t="str">
        <f t="shared" si="15"/>
        <v>Not Applicable</v>
      </c>
      <c r="P66" s="56">
        <f t="shared" si="16"/>
        <v>0</v>
      </c>
      <c r="Q66" s="62">
        <f t="shared" si="18"/>
        <v>0</v>
      </c>
      <c r="R66" s="153">
        <f t="shared" si="17"/>
        <v>0</v>
      </c>
      <c r="S66" s="154"/>
      <c r="T66" s="3" t="str">
        <f t="shared" si="8"/>
        <v>LONG</v>
      </c>
    </row>
    <row r="67" spans="1:20">
      <c r="A67" s="73"/>
      <c r="B67" s="75"/>
      <c r="C67" s="56">
        <f t="shared" si="11"/>
        <v>0</v>
      </c>
      <c r="D67" s="57">
        <f t="shared" si="10"/>
        <v>0</v>
      </c>
      <c r="E67" s="58" t="str">
        <f t="shared" si="12"/>
        <v>H</v>
      </c>
      <c r="F67" s="153">
        <f t="shared" si="13"/>
        <v>0</v>
      </c>
      <c r="G67" s="153" t="e">
        <f t="shared" si="14"/>
        <v>#VALUE!</v>
      </c>
      <c r="H67" s="153">
        <f t="shared" si="4"/>
        <v>0</v>
      </c>
      <c r="I67" s="153"/>
      <c r="J67" s="66">
        <v>0</v>
      </c>
      <c r="K67" s="67">
        <v>0</v>
      </c>
      <c r="L67" s="67">
        <v>0</v>
      </c>
      <c r="M67" s="67">
        <v>0</v>
      </c>
      <c r="N67" s="67">
        <v>0</v>
      </c>
      <c r="O67" s="56" t="str">
        <f t="shared" si="15"/>
        <v>Not Applicable</v>
      </c>
      <c r="P67" s="56">
        <f t="shared" si="16"/>
        <v>0</v>
      </c>
      <c r="Q67" s="62">
        <f t="shared" si="18"/>
        <v>0</v>
      </c>
      <c r="R67" s="153">
        <f t="shared" si="17"/>
        <v>0</v>
      </c>
      <c r="S67" s="154"/>
      <c r="T67" s="3" t="str">
        <f t="shared" si="8"/>
        <v>LONG</v>
      </c>
    </row>
    <row r="68" spans="1:20">
      <c r="A68" s="73"/>
      <c r="B68" s="75"/>
      <c r="C68" s="56">
        <f t="shared" si="11"/>
        <v>0</v>
      </c>
      <c r="D68" s="57">
        <f t="shared" si="10"/>
        <v>0</v>
      </c>
      <c r="E68" s="58" t="str">
        <f t="shared" si="12"/>
        <v>H</v>
      </c>
      <c r="F68" s="153">
        <f t="shared" si="13"/>
        <v>0</v>
      </c>
      <c r="G68" s="153" t="e">
        <f t="shared" si="14"/>
        <v>#VALUE!</v>
      </c>
      <c r="H68" s="153">
        <f t="shared" si="4"/>
        <v>0</v>
      </c>
      <c r="I68" s="153"/>
      <c r="J68" s="66">
        <v>0</v>
      </c>
      <c r="K68" s="67">
        <v>0</v>
      </c>
      <c r="L68" s="67">
        <v>0</v>
      </c>
      <c r="M68" s="67">
        <v>0</v>
      </c>
      <c r="N68" s="67">
        <v>0</v>
      </c>
      <c r="O68" s="56" t="str">
        <f t="shared" si="15"/>
        <v>Not Applicable</v>
      </c>
      <c r="P68" s="56">
        <f t="shared" si="16"/>
        <v>0</v>
      </c>
      <c r="Q68" s="62">
        <f t="shared" si="18"/>
        <v>0</v>
      </c>
      <c r="R68" s="153">
        <f t="shared" si="17"/>
        <v>0</v>
      </c>
      <c r="S68" s="154"/>
      <c r="T68" s="3" t="str">
        <f t="shared" si="8"/>
        <v>LONG</v>
      </c>
    </row>
    <row r="69" spans="1:20">
      <c r="A69" s="73"/>
      <c r="B69" s="75"/>
      <c r="C69" s="56">
        <f t="shared" si="11"/>
        <v>0</v>
      </c>
      <c r="D69" s="57">
        <f t="shared" si="10"/>
        <v>0</v>
      </c>
      <c r="E69" s="58" t="str">
        <f t="shared" si="12"/>
        <v>H</v>
      </c>
      <c r="F69" s="153">
        <f t="shared" si="13"/>
        <v>0</v>
      </c>
      <c r="G69" s="153" t="e">
        <f t="shared" si="14"/>
        <v>#VALUE!</v>
      </c>
      <c r="H69" s="153">
        <f t="shared" si="4"/>
        <v>0</v>
      </c>
      <c r="I69" s="153"/>
      <c r="J69" s="66">
        <v>0</v>
      </c>
      <c r="K69" s="67">
        <v>0</v>
      </c>
      <c r="L69" s="67">
        <v>0</v>
      </c>
      <c r="M69" s="67">
        <v>0</v>
      </c>
      <c r="N69" s="67">
        <v>0</v>
      </c>
      <c r="O69" s="56" t="str">
        <f t="shared" si="15"/>
        <v>Not Applicable</v>
      </c>
      <c r="P69" s="56">
        <f t="shared" si="16"/>
        <v>0</v>
      </c>
      <c r="Q69" s="62">
        <f t="shared" si="18"/>
        <v>0</v>
      </c>
      <c r="R69" s="153">
        <f t="shared" si="17"/>
        <v>0</v>
      </c>
      <c r="S69" s="154"/>
      <c r="T69" s="3" t="str">
        <f t="shared" si="8"/>
        <v>LONG</v>
      </c>
    </row>
    <row r="70" spans="1:20">
      <c r="A70" s="73"/>
      <c r="B70" s="75"/>
      <c r="C70" s="56">
        <f t="shared" si="11"/>
        <v>0</v>
      </c>
      <c r="D70" s="57">
        <f t="shared" si="10"/>
        <v>0</v>
      </c>
      <c r="E70" s="58" t="str">
        <f t="shared" si="12"/>
        <v>H</v>
      </c>
      <c r="F70" s="153">
        <f t="shared" si="13"/>
        <v>0</v>
      </c>
      <c r="G70" s="153" t="e">
        <f t="shared" si="14"/>
        <v>#VALUE!</v>
      </c>
      <c r="H70" s="153">
        <f t="shared" si="4"/>
        <v>0</v>
      </c>
      <c r="I70" s="153"/>
      <c r="J70" s="66">
        <v>0</v>
      </c>
      <c r="K70" s="67">
        <v>0</v>
      </c>
      <c r="L70" s="67">
        <v>0</v>
      </c>
      <c r="M70" s="67">
        <v>0</v>
      </c>
      <c r="N70" s="67">
        <v>0</v>
      </c>
      <c r="O70" s="56" t="str">
        <f t="shared" si="15"/>
        <v>Not Applicable</v>
      </c>
      <c r="P70" s="56">
        <f t="shared" si="16"/>
        <v>0</v>
      </c>
      <c r="Q70" s="62">
        <f t="shared" si="18"/>
        <v>0</v>
      </c>
      <c r="R70" s="153">
        <f t="shared" si="17"/>
        <v>0</v>
      </c>
      <c r="S70" s="154"/>
      <c r="T70" s="3" t="str">
        <f t="shared" si="8"/>
        <v>LONG</v>
      </c>
    </row>
    <row r="71" spans="1:20">
      <c r="A71" s="73"/>
      <c r="B71" s="75"/>
      <c r="C71" s="56">
        <f t="shared" si="11"/>
        <v>0</v>
      </c>
      <c r="D71" s="57">
        <f t="shared" si="10"/>
        <v>0</v>
      </c>
      <c r="E71" s="58" t="str">
        <f t="shared" si="12"/>
        <v>H</v>
      </c>
      <c r="F71" s="153">
        <f t="shared" si="13"/>
        <v>0</v>
      </c>
      <c r="G71" s="153" t="e">
        <f t="shared" si="14"/>
        <v>#VALUE!</v>
      </c>
      <c r="H71" s="153">
        <f t="shared" si="4"/>
        <v>0</v>
      </c>
      <c r="I71" s="153"/>
      <c r="J71" s="66">
        <v>0</v>
      </c>
      <c r="K71" s="67">
        <v>0</v>
      </c>
      <c r="L71" s="67">
        <v>0</v>
      </c>
      <c r="M71" s="67">
        <v>0</v>
      </c>
      <c r="N71" s="67">
        <v>0</v>
      </c>
      <c r="O71" s="56" t="str">
        <f t="shared" si="15"/>
        <v>Not Applicable</v>
      </c>
      <c r="P71" s="56">
        <f t="shared" si="16"/>
        <v>0</v>
      </c>
      <c r="Q71" s="62">
        <f t="shared" si="18"/>
        <v>0</v>
      </c>
      <c r="R71" s="153">
        <f t="shared" si="17"/>
        <v>0</v>
      </c>
      <c r="S71" s="154"/>
      <c r="T71" s="3" t="str">
        <f t="shared" si="8"/>
        <v>LONG</v>
      </c>
    </row>
    <row r="72" spans="1:20">
      <c r="A72" s="73"/>
      <c r="B72" s="75"/>
      <c r="C72" s="56">
        <f t="shared" si="11"/>
        <v>0</v>
      </c>
      <c r="D72" s="57">
        <f t="shared" si="10"/>
        <v>0</v>
      </c>
      <c r="E72" s="58" t="str">
        <f t="shared" si="12"/>
        <v>H</v>
      </c>
      <c r="F72" s="153">
        <f t="shared" si="13"/>
        <v>0</v>
      </c>
      <c r="G72" s="153" t="e">
        <f t="shared" si="14"/>
        <v>#VALUE!</v>
      </c>
      <c r="H72" s="153">
        <f t="shared" si="4"/>
        <v>0</v>
      </c>
      <c r="I72" s="153"/>
      <c r="J72" s="66">
        <v>0</v>
      </c>
      <c r="K72" s="67">
        <v>0</v>
      </c>
      <c r="L72" s="67">
        <v>0</v>
      </c>
      <c r="M72" s="67">
        <v>0</v>
      </c>
      <c r="N72" s="67">
        <v>0</v>
      </c>
      <c r="O72" s="56" t="str">
        <f t="shared" si="15"/>
        <v>Not Applicable</v>
      </c>
      <c r="P72" s="56">
        <f t="shared" si="16"/>
        <v>0</v>
      </c>
      <c r="Q72" s="62">
        <f t="shared" si="18"/>
        <v>0</v>
      </c>
      <c r="R72" s="153">
        <f t="shared" si="17"/>
        <v>0</v>
      </c>
      <c r="S72" s="154"/>
      <c r="T72" s="3" t="str">
        <f t="shared" si="8"/>
        <v>LONG</v>
      </c>
    </row>
    <row r="73" spans="1:20">
      <c r="A73" s="73"/>
      <c r="B73" s="75"/>
      <c r="C73" s="56">
        <f t="shared" ref="C73:C86" si="19">IF(P72&lt;0,0,B73*P72)</f>
        <v>0</v>
      </c>
      <c r="D73" s="57">
        <f t="shared" si="10"/>
        <v>0</v>
      </c>
      <c r="E73" s="58" t="str">
        <f t="shared" ref="E73:E86" si="20" xml:space="preserve">        IF(C73=0,"H",       IF(C73&gt;Q72,   IF(C73*0.9&gt;(Q72+(C73*0.1)),"S", "H"),   IF(C73&lt;Q72,   IF(C73&gt;Q72*0.9,"H","P")   )))</f>
        <v>H</v>
      </c>
      <c r="F73" s="153">
        <f t="shared" ref="F73:F86" si="21">IF(O72="Not Applicable",0,IF(IF(C73&gt;O72*1.1,    IF(C73=0,0,     IF(E73="S",C73-Q72+(C73/10), IF(   Q72-C73-(C73/10)&gt;O72,O72,Q72-C73-(C73/10)))),IF(C73&lt;O72*1.1, IF(C73=0,0,     IF(E73="S",C73-Q72+(C73/10), IF(   Q72-C73-(C73/10)&gt;O72,O72,Q72-C73-(C73/10)))),0))&lt;0,0,IF(C73&gt;O72*1.1,    IF(C73=0,0,     IF(E73="S",C73-Q72-(C73/10), IF(   Q72-C73-(C73/10)&gt;O72,O72,Q72-C73-(C73/10)))),IF(C73&lt;O72*0.9, IF(C73=0,0,     IF(E73="S",C73-Q72-(C73/10), IF(   Q72-C73-(C73/10)&gt;O72,O72,Q72-C73-(C73/10)))),0))))</f>
        <v>0</v>
      </c>
      <c r="G73" s="153" t="e">
        <f t="shared" ref="G73:G86" si="22">IF(S72&gt;E73,(S72-E73-(E73/10)),IF(S72&lt;E73,S72-E73+(E73/10)))</f>
        <v>#VALUE!</v>
      </c>
      <c r="H73" s="153">
        <f t="shared" ref="H73:H86" si="23">IF(J73&gt;0,IF(E73="P",C73+J73,IF(E73="S",C73-J73,0)),C73)</f>
        <v>0</v>
      </c>
      <c r="I73" s="153"/>
      <c r="J73" s="66">
        <v>0</v>
      </c>
      <c r="K73" s="67">
        <v>0</v>
      </c>
      <c r="L73" s="67">
        <v>0</v>
      </c>
      <c r="M73" s="67">
        <v>0</v>
      </c>
      <c r="N73" s="67">
        <v>0</v>
      </c>
      <c r="O73" s="56" t="str">
        <f t="shared" ref="O73:O86" si="24">IF(C73=0,"Not Applicable",IF(J73&gt;0,   IF(E73="P",O72-J73-K73-M73,O72+J73-K73),O72)+L73+N73-M73)</f>
        <v>Not Applicable</v>
      </c>
      <c r="P73" s="56">
        <f t="shared" ref="P73:P86" si="25">IF(J73=0,P72,IF(E73="P",D73+P72,IF(E73="S",P72-D73,P72)))</f>
        <v>0</v>
      </c>
      <c r="Q73" s="62">
        <f t="shared" si="18"/>
        <v>0</v>
      </c>
      <c r="R73" s="153">
        <f t="shared" ref="R73:R86" si="26">IF(C73=0,0,O73+H73)</f>
        <v>0</v>
      </c>
      <c r="S73" s="154"/>
      <c r="T73" s="3" t="str">
        <f t="shared" si="8"/>
        <v>LONG</v>
      </c>
    </row>
    <row r="74" spans="1:20">
      <c r="A74" s="73"/>
      <c r="B74" s="75"/>
      <c r="C74" s="56">
        <f t="shared" si="19"/>
        <v>0</v>
      </c>
      <c r="D74" s="57">
        <f t="shared" si="10"/>
        <v>0</v>
      </c>
      <c r="E74" s="58" t="str">
        <f t="shared" si="20"/>
        <v>H</v>
      </c>
      <c r="F74" s="153">
        <f t="shared" si="21"/>
        <v>0</v>
      </c>
      <c r="G74" s="153" t="e">
        <f t="shared" si="22"/>
        <v>#VALUE!</v>
      </c>
      <c r="H74" s="153">
        <f t="shared" si="23"/>
        <v>0</v>
      </c>
      <c r="I74" s="153"/>
      <c r="J74" s="66">
        <v>0</v>
      </c>
      <c r="K74" s="67">
        <v>0</v>
      </c>
      <c r="L74" s="67">
        <v>0</v>
      </c>
      <c r="M74" s="67">
        <v>0</v>
      </c>
      <c r="N74" s="67">
        <v>0</v>
      </c>
      <c r="O74" s="56" t="str">
        <f t="shared" si="24"/>
        <v>Not Applicable</v>
      </c>
      <c r="P74" s="56">
        <f t="shared" si="25"/>
        <v>0</v>
      </c>
      <c r="Q74" s="62">
        <f t="shared" si="18"/>
        <v>0</v>
      </c>
      <c r="R74" s="153">
        <f t="shared" si="26"/>
        <v>0</v>
      </c>
      <c r="S74" s="154"/>
      <c r="T74" s="3" t="str">
        <f t="shared" si="8"/>
        <v>LONG</v>
      </c>
    </row>
    <row r="75" spans="1:20">
      <c r="A75" s="73"/>
      <c r="B75" s="75"/>
      <c r="C75" s="56">
        <f t="shared" si="19"/>
        <v>0</v>
      </c>
      <c r="D75" s="57">
        <f t="shared" si="10"/>
        <v>0</v>
      </c>
      <c r="E75" s="58" t="str">
        <f t="shared" si="20"/>
        <v>H</v>
      </c>
      <c r="F75" s="153">
        <f t="shared" si="21"/>
        <v>0</v>
      </c>
      <c r="G75" s="153" t="e">
        <f t="shared" si="22"/>
        <v>#VALUE!</v>
      </c>
      <c r="H75" s="153">
        <f t="shared" si="23"/>
        <v>0</v>
      </c>
      <c r="I75" s="153"/>
      <c r="J75" s="66">
        <v>0</v>
      </c>
      <c r="K75" s="67">
        <v>0</v>
      </c>
      <c r="L75" s="67">
        <v>0</v>
      </c>
      <c r="M75" s="67">
        <v>0</v>
      </c>
      <c r="N75" s="67">
        <v>0</v>
      </c>
      <c r="O75" s="56" t="str">
        <f t="shared" si="24"/>
        <v>Not Applicable</v>
      </c>
      <c r="P75" s="56">
        <f t="shared" si="25"/>
        <v>0</v>
      </c>
      <c r="Q75" s="62">
        <f t="shared" si="18"/>
        <v>0</v>
      </c>
      <c r="R75" s="153">
        <f t="shared" si="26"/>
        <v>0</v>
      </c>
      <c r="S75" s="154"/>
      <c r="T75" s="3" t="str">
        <f t="shared" ref="T75:T86" si="27">IF(P75&lt;0,"SHORT","LONG")</f>
        <v>LONG</v>
      </c>
    </row>
    <row r="76" spans="1:20">
      <c r="A76" s="73"/>
      <c r="B76" s="75"/>
      <c r="C76" s="56">
        <f t="shared" si="19"/>
        <v>0</v>
      </c>
      <c r="D76" s="57">
        <f t="shared" si="10"/>
        <v>0</v>
      </c>
      <c r="E76" s="58" t="str">
        <f t="shared" si="20"/>
        <v>H</v>
      </c>
      <c r="F76" s="153">
        <f t="shared" si="21"/>
        <v>0</v>
      </c>
      <c r="G76" s="153" t="e">
        <f t="shared" si="22"/>
        <v>#VALUE!</v>
      </c>
      <c r="H76" s="153">
        <f t="shared" si="23"/>
        <v>0</v>
      </c>
      <c r="I76" s="153"/>
      <c r="J76" s="66">
        <v>0</v>
      </c>
      <c r="K76" s="67">
        <v>0</v>
      </c>
      <c r="L76" s="67">
        <v>0</v>
      </c>
      <c r="M76" s="67">
        <v>0</v>
      </c>
      <c r="N76" s="67">
        <v>0</v>
      </c>
      <c r="O76" s="56" t="str">
        <f t="shared" si="24"/>
        <v>Not Applicable</v>
      </c>
      <c r="P76" s="56">
        <f t="shared" si="25"/>
        <v>0</v>
      </c>
      <c r="Q76" s="62">
        <f t="shared" si="18"/>
        <v>0</v>
      </c>
      <c r="R76" s="153">
        <f t="shared" si="26"/>
        <v>0</v>
      </c>
      <c r="S76" s="154"/>
      <c r="T76" s="3" t="str">
        <f t="shared" si="27"/>
        <v>LONG</v>
      </c>
    </row>
    <row r="77" spans="1:20">
      <c r="A77" s="73"/>
      <c r="B77" s="75"/>
      <c r="C77" s="56">
        <f t="shared" si="19"/>
        <v>0</v>
      </c>
      <c r="D77" s="57">
        <f t="shared" si="10"/>
        <v>0</v>
      </c>
      <c r="E77" s="58" t="str">
        <f t="shared" si="20"/>
        <v>H</v>
      </c>
      <c r="F77" s="153">
        <f t="shared" si="21"/>
        <v>0</v>
      </c>
      <c r="G77" s="153" t="e">
        <f t="shared" si="22"/>
        <v>#VALUE!</v>
      </c>
      <c r="H77" s="153">
        <f t="shared" si="23"/>
        <v>0</v>
      </c>
      <c r="I77" s="153"/>
      <c r="J77" s="66">
        <v>0</v>
      </c>
      <c r="K77" s="67">
        <v>0</v>
      </c>
      <c r="L77" s="67">
        <v>0</v>
      </c>
      <c r="M77" s="67">
        <v>0</v>
      </c>
      <c r="N77" s="67">
        <v>0</v>
      </c>
      <c r="O77" s="56" t="str">
        <f t="shared" si="24"/>
        <v>Not Applicable</v>
      </c>
      <c r="P77" s="56">
        <f t="shared" si="25"/>
        <v>0</v>
      </c>
      <c r="Q77" s="62">
        <f t="shared" si="18"/>
        <v>0</v>
      </c>
      <c r="R77" s="153">
        <f t="shared" si="26"/>
        <v>0</v>
      </c>
      <c r="S77" s="154"/>
      <c r="T77" s="3" t="str">
        <f t="shared" si="27"/>
        <v>LONG</v>
      </c>
    </row>
    <row r="78" spans="1:20">
      <c r="A78" s="73"/>
      <c r="B78" s="75"/>
      <c r="C78" s="56">
        <f t="shared" si="19"/>
        <v>0</v>
      </c>
      <c r="D78" s="57">
        <f t="shared" ref="D78:D86" si="28">IF(B78=0,0,F78/B78)</f>
        <v>0</v>
      </c>
      <c r="E78" s="58" t="str">
        <f t="shared" si="20"/>
        <v>H</v>
      </c>
      <c r="F78" s="153">
        <f t="shared" si="21"/>
        <v>0</v>
      </c>
      <c r="G78" s="153" t="e">
        <f t="shared" si="22"/>
        <v>#VALUE!</v>
      </c>
      <c r="H78" s="153">
        <f t="shared" si="23"/>
        <v>0</v>
      </c>
      <c r="I78" s="153"/>
      <c r="J78" s="66">
        <v>0</v>
      </c>
      <c r="K78" s="67">
        <v>0</v>
      </c>
      <c r="L78" s="67">
        <v>0</v>
      </c>
      <c r="M78" s="67">
        <v>0</v>
      </c>
      <c r="N78" s="67">
        <v>0</v>
      </c>
      <c r="O78" s="56" t="str">
        <f t="shared" si="24"/>
        <v>Not Applicable</v>
      </c>
      <c r="P78" s="56">
        <f t="shared" si="25"/>
        <v>0</v>
      </c>
      <c r="Q78" s="62">
        <f t="shared" si="18"/>
        <v>0</v>
      </c>
      <c r="R78" s="153">
        <f t="shared" si="26"/>
        <v>0</v>
      </c>
      <c r="S78" s="154"/>
      <c r="T78" s="3" t="str">
        <f t="shared" si="27"/>
        <v>LONG</v>
      </c>
    </row>
    <row r="79" spans="1:20">
      <c r="A79" s="73"/>
      <c r="B79" s="75"/>
      <c r="C79" s="56">
        <f t="shared" si="19"/>
        <v>0</v>
      </c>
      <c r="D79" s="57">
        <f t="shared" si="28"/>
        <v>0</v>
      </c>
      <c r="E79" s="58" t="str">
        <f t="shared" si="20"/>
        <v>H</v>
      </c>
      <c r="F79" s="153">
        <f t="shared" si="21"/>
        <v>0</v>
      </c>
      <c r="G79" s="153" t="e">
        <f t="shared" si="22"/>
        <v>#VALUE!</v>
      </c>
      <c r="H79" s="153">
        <f t="shared" si="23"/>
        <v>0</v>
      </c>
      <c r="I79" s="153"/>
      <c r="J79" s="66">
        <v>0</v>
      </c>
      <c r="K79" s="67">
        <v>0</v>
      </c>
      <c r="L79" s="67">
        <v>0</v>
      </c>
      <c r="M79" s="67">
        <v>0</v>
      </c>
      <c r="N79" s="67">
        <v>0</v>
      </c>
      <c r="O79" s="56" t="str">
        <f t="shared" si="24"/>
        <v>Not Applicable</v>
      </c>
      <c r="P79" s="56">
        <f t="shared" si="25"/>
        <v>0</v>
      </c>
      <c r="Q79" s="62">
        <f t="shared" si="18"/>
        <v>0</v>
      </c>
      <c r="R79" s="153">
        <f t="shared" si="26"/>
        <v>0</v>
      </c>
      <c r="S79" s="154"/>
      <c r="T79" s="3" t="str">
        <f t="shared" si="27"/>
        <v>LONG</v>
      </c>
    </row>
    <row r="80" spans="1:20">
      <c r="A80" s="73"/>
      <c r="B80" s="75"/>
      <c r="C80" s="56">
        <f t="shared" si="19"/>
        <v>0</v>
      </c>
      <c r="D80" s="57">
        <f t="shared" si="28"/>
        <v>0</v>
      </c>
      <c r="E80" s="58" t="str">
        <f t="shared" si="20"/>
        <v>H</v>
      </c>
      <c r="F80" s="153">
        <f t="shared" si="21"/>
        <v>0</v>
      </c>
      <c r="G80" s="153" t="e">
        <f t="shared" si="22"/>
        <v>#VALUE!</v>
      </c>
      <c r="H80" s="153">
        <f t="shared" si="23"/>
        <v>0</v>
      </c>
      <c r="I80" s="153"/>
      <c r="J80" s="66">
        <v>0</v>
      </c>
      <c r="K80" s="67">
        <v>0</v>
      </c>
      <c r="L80" s="67">
        <v>0</v>
      </c>
      <c r="M80" s="67">
        <v>0</v>
      </c>
      <c r="N80" s="67">
        <v>0</v>
      </c>
      <c r="O80" s="56" t="str">
        <f t="shared" si="24"/>
        <v>Not Applicable</v>
      </c>
      <c r="P80" s="56">
        <f t="shared" si="25"/>
        <v>0</v>
      </c>
      <c r="Q80" s="62">
        <f t="shared" si="18"/>
        <v>0</v>
      </c>
      <c r="R80" s="153">
        <f t="shared" si="26"/>
        <v>0</v>
      </c>
      <c r="S80" s="154"/>
      <c r="T80" s="3" t="str">
        <f t="shared" si="27"/>
        <v>LONG</v>
      </c>
    </row>
    <row r="81" spans="1:20">
      <c r="A81" s="73"/>
      <c r="B81" s="75"/>
      <c r="C81" s="56">
        <f t="shared" si="19"/>
        <v>0</v>
      </c>
      <c r="D81" s="57">
        <f t="shared" si="28"/>
        <v>0</v>
      </c>
      <c r="E81" s="58" t="str">
        <f t="shared" si="20"/>
        <v>H</v>
      </c>
      <c r="F81" s="153">
        <f t="shared" si="21"/>
        <v>0</v>
      </c>
      <c r="G81" s="153" t="e">
        <f t="shared" si="22"/>
        <v>#VALUE!</v>
      </c>
      <c r="H81" s="153">
        <f t="shared" si="23"/>
        <v>0</v>
      </c>
      <c r="I81" s="153"/>
      <c r="J81" s="66">
        <v>0</v>
      </c>
      <c r="K81" s="67">
        <v>0</v>
      </c>
      <c r="L81" s="67">
        <v>0</v>
      </c>
      <c r="M81" s="67">
        <v>0</v>
      </c>
      <c r="N81" s="67">
        <v>0</v>
      </c>
      <c r="O81" s="56" t="str">
        <f t="shared" si="24"/>
        <v>Not Applicable</v>
      </c>
      <c r="P81" s="56">
        <f t="shared" si="25"/>
        <v>0</v>
      </c>
      <c r="Q81" s="62">
        <f t="shared" si="18"/>
        <v>0</v>
      </c>
      <c r="R81" s="153">
        <f t="shared" si="26"/>
        <v>0</v>
      </c>
      <c r="S81" s="154"/>
      <c r="T81" s="3" t="str">
        <f t="shared" si="27"/>
        <v>LONG</v>
      </c>
    </row>
    <row r="82" spans="1:20">
      <c r="A82" s="73"/>
      <c r="B82" s="75"/>
      <c r="C82" s="56">
        <f t="shared" si="19"/>
        <v>0</v>
      </c>
      <c r="D82" s="57">
        <f t="shared" si="28"/>
        <v>0</v>
      </c>
      <c r="E82" s="58" t="str">
        <f t="shared" si="20"/>
        <v>H</v>
      </c>
      <c r="F82" s="153">
        <f t="shared" si="21"/>
        <v>0</v>
      </c>
      <c r="G82" s="153" t="e">
        <f t="shared" si="22"/>
        <v>#VALUE!</v>
      </c>
      <c r="H82" s="153">
        <f t="shared" si="23"/>
        <v>0</v>
      </c>
      <c r="I82" s="153"/>
      <c r="J82" s="66">
        <v>0</v>
      </c>
      <c r="K82" s="67">
        <v>0</v>
      </c>
      <c r="L82" s="67">
        <v>0</v>
      </c>
      <c r="M82" s="67">
        <v>0</v>
      </c>
      <c r="N82" s="67">
        <v>0</v>
      </c>
      <c r="O82" s="56" t="str">
        <f t="shared" si="24"/>
        <v>Not Applicable</v>
      </c>
      <c r="P82" s="56">
        <f t="shared" si="25"/>
        <v>0</v>
      </c>
      <c r="Q82" s="62">
        <f t="shared" si="18"/>
        <v>0</v>
      </c>
      <c r="R82" s="153">
        <f t="shared" si="26"/>
        <v>0</v>
      </c>
      <c r="S82" s="154"/>
      <c r="T82" s="3" t="str">
        <f t="shared" si="27"/>
        <v>LONG</v>
      </c>
    </row>
    <row r="83" spans="1:20">
      <c r="A83" s="73"/>
      <c r="B83" s="75"/>
      <c r="C83" s="56">
        <f t="shared" si="19"/>
        <v>0</v>
      </c>
      <c r="D83" s="57">
        <f t="shared" si="28"/>
        <v>0</v>
      </c>
      <c r="E83" s="58" t="str">
        <f t="shared" si="20"/>
        <v>H</v>
      </c>
      <c r="F83" s="153">
        <f t="shared" si="21"/>
        <v>0</v>
      </c>
      <c r="G83" s="153" t="e">
        <f t="shared" si="22"/>
        <v>#VALUE!</v>
      </c>
      <c r="H83" s="153">
        <f t="shared" si="23"/>
        <v>0</v>
      </c>
      <c r="I83" s="153"/>
      <c r="J83" s="66">
        <v>0</v>
      </c>
      <c r="K83" s="67">
        <v>0</v>
      </c>
      <c r="L83" s="67">
        <v>0</v>
      </c>
      <c r="M83" s="67">
        <v>0</v>
      </c>
      <c r="N83" s="67">
        <v>0</v>
      </c>
      <c r="O83" s="56" t="str">
        <f t="shared" si="24"/>
        <v>Not Applicable</v>
      </c>
      <c r="P83" s="56">
        <f t="shared" si="25"/>
        <v>0</v>
      </c>
      <c r="Q83" s="62">
        <f t="shared" si="18"/>
        <v>0</v>
      </c>
      <c r="R83" s="153">
        <f t="shared" si="26"/>
        <v>0</v>
      </c>
      <c r="S83" s="154"/>
      <c r="T83" s="3" t="str">
        <f t="shared" si="27"/>
        <v>LONG</v>
      </c>
    </row>
    <row r="84" spans="1:20">
      <c r="A84" s="73"/>
      <c r="B84" s="75"/>
      <c r="C84" s="56">
        <f t="shared" si="19"/>
        <v>0</v>
      </c>
      <c r="D84" s="57">
        <f t="shared" si="28"/>
        <v>0</v>
      </c>
      <c r="E84" s="58" t="str">
        <f t="shared" si="20"/>
        <v>H</v>
      </c>
      <c r="F84" s="153">
        <f t="shared" si="21"/>
        <v>0</v>
      </c>
      <c r="G84" s="153" t="e">
        <f t="shared" si="22"/>
        <v>#VALUE!</v>
      </c>
      <c r="H84" s="153">
        <f t="shared" si="23"/>
        <v>0</v>
      </c>
      <c r="I84" s="153"/>
      <c r="J84" s="66">
        <v>0</v>
      </c>
      <c r="K84" s="67">
        <v>0</v>
      </c>
      <c r="L84" s="67">
        <v>0</v>
      </c>
      <c r="M84" s="67">
        <v>0</v>
      </c>
      <c r="N84" s="67">
        <v>0</v>
      </c>
      <c r="O84" s="56" t="str">
        <f t="shared" si="24"/>
        <v>Not Applicable</v>
      </c>
      <c r="P84" s="56">
        <f t="shared" si="25"/>
        <v>0</v>
      </c>
      <c r="Q84" s="62">
        <f t="shared" si="18"/>
        <v>0</v>
      </c>
      <c r="R84" s="153">
        <f t="shared" si="26"/>
        <v>0</v>
      </c>
      <c r="S84" s="154"/>
      <c r="T84" s="3" t="str">
        <f t="shared" si="27"/>
        <v>LONG</v>
      </c>
    </row>
    <row r="85" spans="1:20">
      <c r="A85" s="73"/>
      <c r="B85" s="75"/>
      <c r="C85" s="56">
        <f t="shared" si="19"/>
        <v>0</v>
      </c>
      <c r="D85" s="57">
        <f t="shared" si="28"/>
        <v>0</v>
      </c>
      <c r="E85" s="58" t="str">
        <f t="shared" si="20"/>
        <v>H</v>
      </c>
      <c r="F85" s="153">
        <f t="shared" si="21"/>
        <v>0</v>
      </c>
      <c r="G85" s="153" t="e">
        <f t="shared" si="22"/>
        <v>#VALUE!</v>
      </c>
      <c r="H85" s="153">
        <f t="shared" si="23"/>
        <v>0</v>
      </c>
      <c r="I85" s="153"/>
      <c r="J85" s="66">
        <v>0</v>
      </c>
      <c r="K85" s="67">
        <v>0</v>
      </c>
      <c r="L85" s="67">
        <v>0</v>
      </c>
      <c r="M85" s="67">
        <v>0</v>
      </c>
      <c r="N85" s="67">
        <v>0</v>
      </c>
      <c r="O85" s="56" t="str">
        <f t="shared" si="24"/>
        <v>Not Applicable</v>
      </c>
      <c r="P85" s="56">
        <f t="shared" si="25"/>
        <v>0</v>
      </c>
      <c r="Q85" s="62">
        <f t="shared" si="18"/>
        <v>0</v>
      </c>
      <c r="R85" s="153">
        <f t="shared" si="26"/>
        <v>0</v>
      </c>
      <c r="S85" s="154"/>
      <c r="T85" s="3" t="str">
        <f t="shared" si="27"/>
        <v>LONG</v>
      </c>
    </row>
    <row r="86" spans="1:20" ht="15.25" thickBot="1">
      <c r="A86" s="76"/>
      <c r="B86" s="77"/>
      <c r="C86" s="56">
        <f t="shared" si="19"/>
        <v>0</v>
      </c>
      <c r="D86" s="57">
        <f t="shared" si="28"/>
        <v>0</v>
      </c>
      <c r="E86" s="58" t="str">
        <f t="shared" si="20"/>
        <v>H</v>
      </c>
      <c r="F86" s="153">
        <f t="shared" si="21"/>
        <v>0</v>
      </c>
      <c r="G86" s="153" t="e">
        <f t="shared" si="22"/>
        <v>#VALUE!</v>
      </c>
      <c r="H86" s="153">
        <f t="shared" si="23"/>
        <v>0</v>
      </c>
      <c r="I86" s="153"/>
      <c r="J86" s="66">
        <v>0</v>
      </c>
      <c r="K86" s="68">
        <v>0</v>
      </c>
      <c r="L86" s="68">
        <v>0</v>
      </c>
      <c r="M86" s="68">
        <v>0</v>
      </c>
      <c r="N86" s="69">
        <v>0</v>
      </c>
      <c r="O86" s="56" t="str">
        <f t="shared" si="24"/>
        <v>Not Applicable</v>
      </c>
      <c r="P86" s="56">
        <f t="shared" si="25"/>
        <v>0</v>
      </c>
      <c r="Q86" s="62">
        <f t="shared" si="18"/>
        <v>0</v>
      </c>
      <c r="R86" s="153">
        <f t="shared" si="26"/>
        <v>0</v>
      </c>
      <c r="S86" s="154"/>
      <c r="T86" s="3" t="str">
        <f t="shared" si="27"/>
        <v>LONG</v>
      </c>
    </row>
  </sheetData>
  <sheetProtection algorithmName="SHA-512" hashValue="cDRsbQT9tYsRZAIRsbhsMcvqHedzQfOymVuET+aJKhRTJ2iEnnf4VFdLzGpjtz6/n5+fLfdDTOyWxib9JfMH/A==" saltValue="1CGfOloWrMvr9UCt+Fcw7g==" spinCount="100000" sheet="1" objects="1" scenarios="1" selectLockedCells="1"/>
  <protectedRanges>
    <protectedRange sqref="K8:K86 C8:D86" name="Range2"/>
    <protectedRange sqref="E2 A8:B86" name="Range1"/>
    <protectedRange sqref="L8:N86" name="Range3"/>
  </protectedRanges>
  <mergeCells count="262">
    <mergeCell ref="F85:G85"/>
    <mergeCell ref="H85:I85"/>
    <mergeCell ref="R85:S85"/>
    <mergeCell ref="F86:G86"/>
    <mergeCell ref="H86:I86"/>
    <mergeCell ref="R86:S86"/>
    <mergeCell ref="F83:G83"/>
    <mergeCell ref="H83:I83"/>
    <mergeCell ref="R83:S83"/>
    <mergeCell ref="F84:G84"/>
    <mergeCell ref="H84:I84"/>
    <mergeCell ref="R84:S84"/>
    <mergeCell ref="F81:G81"/>
    <mergeCell ref="H81:I81"/>
    <mergeCell ref="R81:S81"/>
    <mergeCell ref="F82:G82"/>
    <mergeCell ref="H82:I82"/>
    <mergeCell ref="R82:S82"/>
    <mergeCell ref="F79:G79"/>
    <mergeCell ref="H79:I79"/>
    <mergeCell ref="R79:S79"/>
    <mergeCell ref="F80:G80"/>
    <mergeCell ref="H80:I80"/>
    <mergeCell ref="R80:S80"/>
    <mergeCell ref="F77:G77"/>
    <mergeCell ref="H77:I77"/>
    <mergeCell ref="R77:S77"/>
    <mergeCell ref="F78:G78"/>
    <mergeCell ref="H78:I78"/>
    <mergeCell ref="R78:S78"/>
    <mergeCell ref="F75:G75"/>
    <mergeCell ref="H75:I75"/>
    <mergeCell ref="R75:S75"/>
    <mergeCell ref="F76:G76"/>
    <mergeCell ref="H76:I76"/>
    <mergeCell ref="R76:S76"/>
    <mergeCell ref="F73:G73"/>
    <mergeCell ref="H73:I73"/>
    <mergeCell ref="R73:S73"/>
    <mergeCell ref="F74:G74"/>
    <mergeCell ref="H74:I74"/>
    <mergeCell ref="R74:S74"/>
    <mergeCell ref="F71:G71"/>
    <mergeCell ref="H71:I71"/>
    <mergeCell ref="R71:S71"/>
    <mergeCell ref="F72:G72"/>
    <mergeCell ref="H72:I72"/>
    <mergeCell ref="R72:S72"/>
    <mergeCell ref="F69:G69"/>
    <mergeCell ref="H69:I69"/>
    <mergeCell ref="R69:S69"/>
    <mergeCell ref="F70:G70"/>
    <mergeCell ref="H70:I70"/>
    <mergeCell ref="R70:S70"/>
    <mergeCell ref="F67:G67"/>
    <mergeCell ref="H67:I67"/>
    <mergeCell ref="R67:S67"/>
    <mergeCell ref="F68:G68"/>
    <mergeCell ref="H68:I68"/>
    <mergeCell ref="R68:S68"/>
    <mergeCell ref="F65:G65"/>
    <mergeCell ref="H65:I65"/>
    <mergeCell ref="R65:S65"/>
    <mergeCell ref="F66:G66"/>
    <mergeCell ref="H66:I66"/>
    <mergeCell ref="R66:S66"/>
    <mergeCell ref="F63:G63"/>
    <mergeCell ref="H63:I63"/>
    <mergeCell ref="R63:S63"/>
    <mergeCell ref="F64:G64"/>
    <mergeCell ref="H64:I64"/>
    <mergeCell ref="R64:S64"/>
    <mergeCell ref="F61:G61"/>
    <mergeCell ref="H61:I61"/>
    <mergeCell ref="R61:S61"/>
    <mergeCell ref="F62:G62"/>
    <mergeCell ref="H62:I62"/>
    <mergeCell ref="R62:S62"/>
    <mergeCell ref="F59:G59"/>
    <mergeCell ref="H59:I59"/>
    <mergeCell ref="R59:S59"/>
    <mergeCell ref="F60:G60"/>
    <mergeCell ref="H60:I60"/>
    <mergeCell ref="R60:S60"/>
    <mergeCell ref="F57:G57"/>
    <mergeCell ref="H57:I57"/>
    <mergeCell ref="R57:S57"/>
    <mergeCell ref="F58:G58"/>
    <mergeCell ref="H58:I58"/>
    <mergeCell ref="R58:S58"/>
    <mergeCell ref="F55:G55"/>
    <mergeCell ref="H55:I55"/>
    <mergeCell ref="R55:S55"/>
    <mergeCell ref="F56:G56"/>
    <mergeCell ref="H56:I56"/>
    <mergeCell ref="R56:S56"/>
    <mergeCell ref="F53:G53"/>
    <mergeCell ref="H53:I53"/>
    <mergeCell ref="R53:S53"/>
    <mergeCell ref="F54:G54"/>
    <mergeCell ref="H54:I54"/>
    <mergeCell ref="R54:S54"/>
    <mergeCell ref="F51:G51"/>
    <mergeCell ref="H51:I51"/>
    <mergeCell ref="R51:S51"/>
    <mergeCell ref="F52:G52"/>
    <mergeCell ref="H52:I52"/>
    <mergeCell ref="R52:S52"/>
    <mergeCell ref="F49:G49"/>
    <mergeCell ref="H49:I49"/>
    <mergeCell ref="R49:S49"/>
    <mergeCell ref="F50:G50"/>
    <mergeCell ref="H50:I50"/>
    <mergeCell ref="R50:S50"/>
    <mergeCell ref="F47:G47"/>
    <mergeCell ref="H47:I47"/>
    <mergeCell ref="R47:S47"/>
    <mergeCell ref="F48:G48"/>
    <mergeCell ref="H48:I48"/>
    <mergeCell ref="R48:S48"/>
    <mergeCell ref="F45:G45"/>
    <mergeCell ref="H45:I45"/>
    <mergeCell ref="R45:S45"/>
    <mergeCell ref="F46:G46"/>
    <mergeCell ref="H46:I46"/>
    <mergeCell ref="R46:S46"/>
    <mergeCell ref="F43:G43"/>
    <mergeCell ref="H43:I43"/>
    <mergeCell ref="R43:S43"/>
    <mergeCell ref="F44:G44"/>
    <mergeCell ref="H44:I44"/>
    <mergeCell ref="R44:S44"/>
    <mergeCell ref="F41:G41"/>
    <mergeCell ref="H41:I41"/>
    <mergeCell ref="R41:S41"/>
    <mergeCell ref="F42:G42"/>
    <mergeCell ref="H42:I42"/>
    <mergeCell ref="R42:S42"/>
    <mergeCell ref="F39:G39"/>
    <mergeCell ref="H39:I39"/>
    <mergeCell ref="R39:S39"/>
    <mergeCell ref="F40:G40"/>
    <mergeCell ref="H40:I40"/>
    <mergeCell ref="R40:S40"/>
    <mergeCell ref="F37:G37"/>
    <mergeCell ref="H37:I37"/>
    <mergeCell ref="R37:S37"/>
    <mergeCell ref="F38:G38"/>
    <mergeCell ref="H38:I38"/>
    <mergeCell ref="R38:S38"/>
    <mergeCell ref="F35:G35"/>
    <mergeCell ref="H35:I35"/>
    <mergeCell ref="R35:S35"/>
    <mergeCell ref="F36:G36"/>
    <mergeCell ref="H36:I36"/>
    <mergeCell ref="R36:S36"/>
    <mergeCell ref="F33:G33"/>
    <mergeCell ref="H33:I33"/>
    <mergeCell ref="R33:S33"/>
    <mergeCell ref="F34:G34"/>
    <mergeCell ref="H34:I34"/>
    <mergeCell ref="R34:S34"/>
    <mergeCell ref="F31:G31"/>
    <mergeCell ref="H31:I31"/>
    <mergeCell ref="R31:S31"/>
    <mergeCell ref="F32:G32"/>
    <mergeCell ref="H32:I32"/>
    <mergeCell ref="R32:S32"/>
    <mergeCell ref="F29:G29"/>
    <mergeCell ref="H29:I29"/>
    <mergeCell ref="R29:S29"/>
    <mergeCell ref="F30:G30"/>
    <mergeCell ref="H30:I30"/>
    <mergeCell ref="R30:S30"/>
    <mergeCell ref="F27:G27"/>
    <mergeCell ref="H27:I27"/>
    <mergeCell ref="R27:S27"/>
    <mergeCell ref="F28:G28"/>
    <mergeCell ref="H28:I28"/>
    <mergeCell ref="R28:S28"/>
    <mergeCell ref="F25:G25"/>
    <mergeCell ref="H25:I25"/>
    <mergeCell ref="R25:S25"/>
    <mergeCell ref="F26:G26"/>
    <mergeCell ref="H26:I26"/>
    <mergeCell ref="R26:S26"/>
    <mergeCell ref="F23:G23"/>
    <mergeCell ref="H23:I23"/>
    <mergeCell ref="R23:S23"/>
    <mergeCell ref="F24:G24"/>
    <mergeCell ref="H24:I24"/>
    <mergeCell ref="R24:S24"/>
    <mergeCell ref="F21:G21"/>
    <mergeCell ref="H21:I21"/>
    <mergeCell ref="R21:S21"/>
    <mergeCell ref="F22:G22"/>
    <mergeCell ref="H22:I22"/>
    <mergeCell ref="R22:S22"/>
    <mergeCell ref="F19:G19"/>
    <mergeCell ref="H19:I19"/>
    <mergeCell ref="R19:S19"/>
    <mergeCell ref="F20:G20"/>
    <mergeCell ref="H20:I20"/>
    <mergeCell ref="R20:S20"/>
    <mergeCell ref="F17:G17"/>
    <mergeCell ref="H17:I17"/>
    <mergeCell ref="R17:S17"/>
    <mergeCell ref="F18:G18"/>
    <mergeCell ref="H18:I18"/>
    <mergeCell ref="R18:S18"/>
    <mergeCell ref="F15:G15"/>
    <mergeCell ref="H15:I15"/>
    <mergeCell ref="R15:S15"/>
    <mergeCell ref="F16:G16"/>
    <mergeCell ref="H16:I16"/>
    <mergeCell ref="R16:S16"/>
    <mergeCell ref="F13:G13"/>
    <mergeCell ref="H13:I13"/>
    <mergeCell ref="R13:S13"/>
    <mergeCell ref="F14:G14"/>
    <mergeCell ref="H14:I14"/>
    <mergeCell ref="R14:S14"/>
    <mergeCell ref="F11:G11"/>
    <mergeCell ref="H11:I11"/>
    <mergeCell ref="R11:S11"/>
    <mergeCell ref="F12:G12"/>
    <mergeCell ref="H12:I12"/>
    <mergeCell ref="R12:S12"/>
    <mergeCell ref="F9:G9"/>
    <mergeCell ref="H9:I9"/>
    <mergeCell ref="R9:S9"/>
    <mergeCell ref="F10:G10"/>
    <mergeCell ref="H10:I10"/>
    <mergeCell ref="R10:S10"/>
    <mergeCell ref="Q6:Q7"/>
    <mergeCell ref="R6:S7"/>
    <mergeCell ref="T6:T7"/>
    <mergeCell ref="F8:G8"/>
    <mergeCell ref="H8:I8"/>
    <mergeCell ref="R8:S8"/>
    <mergeCell ref="K6:K7"/>
    <mergeCell ref="L6:L7"/>
    <mergeCell ref="M6:M7"/>
    <mergeCell ref="N6:N7"/>
    <mergeCell ref="O6:O7"/>
    <mergeCell ref="P6:P7"/>
    <mergeCell ref="A4:G4"/>
    <mergeCell ref="H4:I4"/>
    <mergeCell ref="A5:G5"/>
    <mergeCell ref="H5:I5"/>
    <mergeCell ref="A6:A7"/>
    <mergeCell ref="E6:E7"/>
    <mergeCell ref="F6:G7"/>
    <mergeCell ref="H6:I7"/>
    <mergeCell ref="A1:S1"/>
    <mergeCell ref="A2:D2"/>
    <mergeCell ref="E2:I2"/>
    <mergeCell ref="A3:G3"/>
    <mergeCell ref="H3:I3"/>
    <mergeCell ref="L3:O3"/>
    <mergeCell ref="P3:R3"/>
    <mergeCell ref="K4:L4"/>
  </mergeCells>
  <pageMargins left="0.75" right="0.75" top="1" bottom="1" header="0.5" footer="0.5"/>
  <pageSetup scale="66" orientation="landscape" horizontalDpi="4294967293" r:id="rId1"/>
  <headerFooter alignWithMargins="0"/>
  <rowBreaks count="1" manualBreakCount="1">
    <brk id="48" max="16383" man="1"/>
  </rowBreaks>
  <colBreaks count="1" manualBreakCount="1">
    <brk id="1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5E6BB-689B-46FE-8322-61337B0775EC}">
  <sheetPr codeName="Sheet4"/>
  <dimension ref="A1:T86"/>
  <sheetViews>
    <sheetView showGridLines="0" showZeros="0" view="pageBreakPreview" zoomScale="80" zoomScaleNormal="100" zoomScaleSheetLayoutView="80" workbookViewId="0">
      <pane xSplit="10" ySplit="13" topLeftCell="K81" activePane="bottomRight" state="frozen"/>
      <selection pane="topRight" activeCell="J1" sqref="J1"/>
      <selection pane="bottomLeft" activeCell="A14" sqref="A14"/>
      <selection pane="bottomRight" activeCell="J8" sqref="J8"/>
    </sheetView>
  </sheetViews>
  <sheetFormatPr defaultRowHeight="14.6"/>
  <cols>
    <col min="1" max="1" width="8.921875" style="2"/>
    <col min="2" max="2" width="10.69140625" style="2" customWidth="1"/>
    <col min="3" max="4" width="8.921875" style="2"/>
    <col min="5" max="5" width="8.421875" style="2" customWidth="1"/>
    <col min="6" max="6" width="6.84375" style="2" customWidth="1"/>
    <col min="7" max="7" width="8.15234375" style="2" customWidth="1"/>
    <col min="8" max="8" width="6.421875" style="2" customWidth="1"/>
    <col min="9" max="9" width="8.921875" style="2"/>
    <col min="10" max="10" width="13" style="19" customWidth="1"/>
    <col min="11" max="12" width="8.921875" style="2"/>
    <col min="13" max="13" width="12.57421875" style="2" customWidth="1"/>
    <col min="14" max="15" width="8.921875" style="2"/>
    <col min="16" max="16" width="11" style="2" customWidth="1"/>
    <col min="17" max="17" width="10.84375" style="2" customWidth="1"/>
    <col min="18" max="19" width="8.921875" style="2"/>
    <col min="20" max="20" width="8.921875" style="8"/>
    <col min="21" max="16384" width="8.921875" style="2"/>
  </cols>
  <sheetData>
    <row r="1" spans="1:20" ht="12.9">
      <c r="A1" s="141" t="s">
        <v>80</v>
      </c>
      <c r="B1" s="142"/>
      <c r="C1" s="142"/>
      <c r="D1" s="142"/>
      <c r="E1" s="142"/>
      <c r="F1" s="142"/>
      <c r="G1" s="142"/>
      <c r="H1" s="142"/>
      <c r="I1" s="142"/>
      <c r="J1" s="142"/>
      <c r="K1" s="142"/>
      <c r="L1" s="142"/>
      <c r="M1" s="142"/>
      <c r="N1" s="142"/>
      <c r="O1" s="142"/>
      <c r="P1" s="142"/>
      <c r="Q1" s="142"/>
      <c r="R1" s="142"/>
      <c r="S1" s="143"/>
    </row>
    <row r="2" spans="1:20" ht="15.25" thickBot="1">
      <c r="A2" s="144" t="s">
        <v>109</v>
      </c>
      <c r="B2" s="145"/>
      <c r="C2" s="145"/>
      <c r="D2" s="145"/>
      <c r="E2" s="146">
        <f>DATA!B9</f>
        <v>0</v>
      </c>
      <c r="F2" s="146"/>
      <c r="G2" s="146"/>
      <c r="H2" s="146"/>
      <c r="I2" s="146"/>
      <c r="J2" s="10" t="e" vm="2">
        <f>DATA!C9</f>
        <v>#VALUE!</v>
      </c>
      <c r="K2" s="36" cm="1">
        <f t="array" aca="1" ref="K2" ca="1">_FV(J2,"Price")</f>
        <v>260.49</v>
      </c>
      <c r="S2" s="11"/>
    </row>
    <row r="3" spans="1:20" ht="13.5" thickBot="1">
      <c r="A3" s="121" t="s">
        <v>81</v>
      </c>
      <c r="B3" s="122"/>
      <c r="C3" s="122"/>
      <c r="D3" s="122"/>
      <c r="E3" s="122"/>
      <c r="F3" s="122"/>
      <c r="G3" s="123"/>
      <c r="H3" s="147">
        <f>DATA!I9</f>
        <v>0</v>
      </c>
      <c r="I3" s="148"/>
      <c r="J3" s="12"/>
      <c r="L3" s="145" t="s">
        <v>82</v>
      </c>
      <c r="M3" s="145"/>
      <c r="N3" s="145"/>
      <c r="O3" s="145"/>
      <c r="P3" s="149">
        <f>'Stock #1 Manager'!P3</f>
        <v>0</v>
      </c>
      <c r="Q3" s="150"/>
      <c r="R3" s="151"/>
      <c r="S3" s="11"/>
    </row>
    <row r="4" spans="1:20" ht="13.1">
      <c r="A4" s="121" t="s">
        <v>83</v>
      </c>
      <c r="B4" s="122"/>
      <c r="C4" s="122"/>
      <c r="D4" s="122"/>
      <c r="E4" s="122"/>
      <c r="F4" s="122"/>
      <c r="G4" s="123"/>
      <c r="H4" s="124">
        <f>DATA!I9/2</f>
        <v>0</v>
      </c>
      <c r="I4" s="125"/>
      <c r="J4" s="12"/>
      <c r="K4" s="152" t="s">
        <v>128</v>
      </c>
      <c r="L4" s="152"/>
      <c r="M4" s="70"/>
      <c r="N4" s="72" t="s">
        <v>129</v>
      </c>
      <c r="S4" s="11"/>
    </row>
    <row r="5" spans="1:20" ht="13.75" thickBot="1">
      <c r="A5" s="126" t="s">
        <v>84</v>
      </c>
      <c r="B5" s="127"/>
      <c r="C5" s="127"/>
      <c r="D5" s="127"/>
      <c r="E5" s="127"/>
      <c r="F5" s="127"/>
      <c r="G5" s="128"/>
      <c r="H5" s="129">
        <f>IF([1]DATA!B9=50%,H3/2,0)</f>
        <v>0</v>
      </c>
      <c r="I5" s="130"/>
      <c r="J5" s="12"/>
      <c r="M5" s="71"/>
      <c r="N5" s="72" t="s">
        <v>130</v>
      </c>
      <c r="S5" s="11"/>
    </row>
    <row r="6" spans="1:20" ht="13.1" customHeight="1" thickBot="1">
      <c r="A6" s="131" t="s">
        <v>85</v>
      </c>
      <c r="B6" s="9"/>
      <c r="D6" s="13"/>
      <c r="E6" s="131" t="s">
        <v>86</v>
      </c>
      <c r="F6" s="133" t="s">
        <v>87</v>
      </c>
      <c r="G6" s="134"/>
      <c r="H6" s="137" t="s">
        <v>88</v>
      </c>
      <c r="I6" s="138"/>
      <c r="J6" s="14" t="s">
        <v>89</v>
      </c>
      <c r="K6" s="161" t="s">
        <v>90</v>
      </c>
      <c r="L6" s="131" t="s">
        <v>91</v>
      </c>
      <c r="M6" s="163" t="s">
        <v>92</v>
      </c>
      <c r="N6" s="163" t="s">
        <v>93</v>
      </c>
      <c r="O6" s="137" t="s">
        <v>94</v>
      </c>
      <c r="P6" s="163" t="s">
        <v>95</v>
      </c>
      <c r="Q6" s="131" t="s">
        <v>96</v>
      </c>
      <c r="R6" s="137" t="s">
        <v>97</v>
      </c>
      <c r="S6" s="138"/>
      <c r="T6" s="155" t="s">
        <v>98</v>
      </c>
    </row>
    <row r="7" spans="1:20" ht="24.25" thickBot="1">
      <c r="A7" s="132"/>
      <c r="B7" s="15" t="s">
        <v>99</v>
      </c>
      <c r="C7" s="16" t="s">
        <v>100</v>
      </c>
      <c r="D7" s="17" t="s">
        <v>101</v>
      </c>
      <c r="E7" s="132"/>
      <c r="F7" s="135"/>
      <c r="G7" s="136"/>
      <c r="H7" s="139"/>
      <c r="I7" s="140"/>
      <c r="J7" s="18" t="s">
        <v>102</v>
      </c>
      <c r="K7" s="162"/>
      <c r="L7" s="132"/>
      <c r="M7" s="164"/>
      <c r="N7" s="164"/>
      <c r="O7" s="139"/>
      <c r="P7" s="164"/>
      <c r="Q7" s="132"/>
      <c r="R7" s="139"/>
      <c r="S7" s="140"/>
      <c r="T7" s="156"/>
    </row>
    <row r="8" spans="1:20">
      <c r="A8" s="63">
        <f>P3</f>
        <v>0</v>
      </c>
      <c r="B8" s="64">
        <f>DATA!L9</f>
        <v>0</v>
      </c>
      <c r="C8" s="53">
        <f>H4</f>
        <v>0</v>
      </c>
      <c r="D8" s="54">
        <f>IF(B8=0,0,C8/B8)</f>
        <v>0</v>
      </c>
      <c r="E8" s="55" t="str">
        <f>IF(H3&gt;0,"P"," ")</f>
        <v xml:space="preserve"> </v>
      </c>
      <c r="F8" s="157">
        <f>H4+(H5/2)</f>
        <v>0</v>
      </c>
      <c r="G8" s="158"/>
      <c r="H8" s="159">
        <f>IF(J8&gt;0,J8,0)</f>
        <v>0</v>
      </c>
      <c r="I8" s="159"/>
      <c r="J8" s="78">
        <v>0</v>
      </c>
      <c r="K8" s="65">
        <v>0</v>
      </c>
      <c r="L8" s="65">
        <v>0</v>
      </c>
      <c r="M8" s="65">
        <v>0</v>
      </c>
      <c r="N8" s="65">
        <v>0</v>
      </c>
      <c r="O8" s="59">
        <f>H4+H4-J8-K8-M8+L8+N8</f>
        <v>0</v>
      </c>
      <c r="P8" s="60">
        <f>D8+DATA!H9</f>
        <v>0</v>
      </c>
      <c r="Q8" s="61">
        <f>H8</f>
        <v>0</v>
      </c>
      <c r="R8" s="159">
        <f>O8+H8-K8+L8-M8+N8</f>
        <v>0</v>
      </c>
      <c r="S8" s="160"/>
      <c r="T8" s="3" t="str">
        <f>IF(P8&lt;0,"SHORT","LONG")</f>
        <v>LONG</v>
      </c>
    </row>
    <row r="9" spans="1:20" ht="12.9">
      <c r="A9" s="73"/>
      <c r="B9" s="74">
        <v>0</v>
      </c>
      <c r="C9" s="56">
        <f t="shared" ref="C9:C72" si="0">IF(P8&lt;0,0,B9*P8)</f>
        <v>0</v>
      </c>
      <c r="D9" s="57">
        <f>IF(B9=0,0,F9/B9)</f>
        <v>0</v>
      </c>
      <c r="E9" s="58" t="str">
        <f t="shared" ref="E9:E72" si="1" xml:space="preserve">        IF(C9=0,"H",       IF(C9&gt;Q8,   IF(C9*0.9&gt;(Q8+(C9*0.1)),"S", "H"),   IF(C9&lt;Q8,   IF(C9&gt;Q8*0.9,"H","P")   )))</f>
        <v>H</v>
      </c>
      <c r="F9" s="153">
        <f t="shared" ref="F9:F72" si="2">IF(O8="Not Applicable",0,IF(IF(C9&gt;O8*1.1,    IF(C9=0,0,     IF(E9="S",C9-Q8+(C9/10), IF(   Q8-C9-(C9/10)&gt;O8,O8,Q8-C9-(C9/10)))),IF(C9&lt;O8*1.1, IF(C9=0,0,     IF(E9="S",C9-Q8+(C9/10), IF(   Q8-C9-(C9/10)&gt;O8,O8,Q8-C9-(C9/10)))),0))&lt;0,0,IF(C9&gt;O8*1.1,    IF(C9=0,0,     IF(E9="S",C9-Q8-(C9/10), IF(   Q8-C9-(C9/10)&gt;O8,O8,Q8-C9-(C9/10)))),IF(C9&lt;O8*0.9, IF(C9=0,0,     IF(E9="S",C9-Q8-(C9/10), IF(   Q8-C9-(C9/10)&gt;O8,O8,Q8-C9-(C9/10)))),0))))</f>
        <v>0</v>
      </c>
      <c r="G9" s="153" t="e">
        <f t="shared" ref="G9:G72" si="3">IF(S8&gt;E9,(S8-E9-(E9/10)),IF(S8&lt;E9,S8-E9+(E9/10)))</f>
        <v>#VALUE!</v>
      </c>
      <c r="H9" s="153">
        <f t="shared" ref="H9:H72" si="4">IF(J9&gt;0,IF(E9="P",C9+J9,IF(E9="S",C9-J9,0)),C9)</f>
        <v>0</v>
      </c>
      <c r="I9" s="153"/>
      <c r="J9" s="66">
        <v>0</v>
      </c>
      <c r="K9" s="67">
        <v>0</v>
      </c>
      <c r="L9" s="67">
        <v>0</v>
      </c>
      <c r="M9" s="67">
        <v>0</v>
      </c>
      <c r="N9" s="67">
        <v>0</v>
      </c>
      <c r="O9" s="56" t="str">
        <f t="shared" ref="O9:O72" si="5">IF(C9=0,"Not Applicable",IF(J9&gt;0,   IF(E9="P",O8-J9-K9-M9,O8+J9-K9),O8)+L9+N9-M9)</f>
        <v>Not Applicable</v>
      </c>
      <c r="P9" s="56">
        <f t="shared" ref="P9:P72" si="6">IF(J9=0,P8,IF(E9="P",D9+P8,IF(E9="S",P8-D9,P8)))</f>
        <v>0</v>
      </c>
      <c r="Q9" s="62">
        <f>IF(J9=0,Q8,  IF(E9="P",Q8+(J9/4), IF(E9="S",Q8-(J9/4),  Q8)))</f>
        <v>0</v>
      </c>
      <c r="R9" s="153">
        <f t="shared" ref="R9:R72" si="7">IF(C9=0,0,O9+H9)</f>
        <v>0</v>
      </c>
      <c r="S9" s="154"/>
      <c r="T9" s="3" t="str">
        <f>IF(P9&lt;0,"SHORT","LONG")</f>
        <v>LONG</v>
      </c>
    </row>
    <row r="10" spans="1:20" ht="12.9">
      <c r="A10" s="73"/>
      <c r="B10" s="74"/>
      <c r="C10" s="56">
        <f t="shared" si="0"/>
        <v>0</v>
      </c>
      <c r="D10" s="57">
        <f>IF(B10=0,0,F10/B10)</f>
        <v>0</v>
      </c>
      <c r="E10" s="58" t="str">
        <f t="shared" si="1"/>
        <v>H</v>
      </c>
      <c r="F10" s="153">
        <f t="shared" si="2"/>
        <v>0</v>
      </c>
      <c r="G10" s="153" t="e">
        <f t="shared" si="3"/>
        <v>#VALUE!</v>
      </c>
      <c r="H10" s="153">
        <f t="shared" si="4"/>
        <v>0</v>
      </c>
      <c r="I10" s="153"/>
      <c r="J10" s="66">
        <v>0</v>
      </c>
      <c r="K10" s="67">
        <v>0</v>
      </c>
      <c r="L10" s="67">
        <v>0</v>
      </c>
      <c r="M10" s="67">
        <v>0</v>
      </c>
      <c r="N10" s="67">
        <v>0</v>
      </c>
      <c r="O10" s="56" t="str">
        <f t="shared" si="5"/>
        <v>Not Applicable</v>
      </c>
      <c r="P10" s="56">
        <f t="shared" si="6"/>
        <v>0</v>
      </c>
      <c r="Q10" s="62">
        <f>IF(J10=0,Q9,  IF(E10="P",Q9+(J10/4), IF(E10="S",Q9-(J10/4),  Q9)))</f>
        <v>0</v>
      </c>
      <c r="R10" s="153">
        <f t="shared" si="7"/>
        <v>0</v>
      </c>
      <c r="S10" s="154"/>
      <c r="T10" s="3" t="str">
        <f>IF(P10&lt;0,"SHORT","LONG")</f>
        <v>LONG</v>
      </c>
    </row>
    <row r="11" spans="1:20">
      <c r="A11" s="73"/>
      <c r="B11" s="75"/>
      <c r="C11" s="56">
        <f t="shared" si="0"/>
        <v>0</v>
      </c>
      <c r="D11" s="57">
        <f>IF(B11=0,0,F11/B11)</f>
        <v>0</v>
      </c>
      <c r="E11" s="58" t="str">
        <f t="shared" si="1"/>
        <v>H</v>
      </c>
      <c r="F11" s="153">
        <f t="shared" si="2"/>
        <v>0</v>
      </c>
      <c r="G11" s="153" t="e">
        <f t="shared" si="3"/>
        <v>#VALUE!</v>
      </c>
      <c r="H11" s="153">
        <f t="shared" si="4"/>
        <v>0</v>
      </c>
      <c r="I11" s="153"/>
      <c r="J11" s="66">
        <v>0</v>
      </c>
      <c r="K11" s="67">
        <v>0</v>
      </c>
      <c r="L11" s="67">
        <v>0</v>
      </c>
      <c r="M11" s="67">
        <v>0</v>
      </c>
      <c r="N11" s="67">
        <v>0</v>
      </c>
      <c r="O11" s="56" t="str">
        <f t="shared" si="5"/>
        <v>Not Applicable</v>
      </c>
      <c r="P11" s="56">
        <f t="shared" si="6"/>
        <v>0</v>
      </c>
      <c r="Q11" s="62">
        <f>IF(J11=0,Q10,  IF(E11="P",Q10+(J11/4), IF(E11="S",Q10-(J11/4),  Q10)))</f>
        <v>0</v>
      </c>
      <c r="R11" s="153">
        <f t="shared" si="7"/>
        <v>0</v>
      </c>
      <c r="S11" s="154"/>
      <c r="T11" s="3" t="str">
        <f t="shared" ref="T11:T74" si="8">IF(P11&lt;0,"SHORT","LONG")</f>
        <v>LONG</v>
      </c>
    </row>
    <row r="12" spans="1:20">
      <c r="A12" s="73"/>
      <c r="B12" s="75"/>
      <c r="C12" s="56">
        <f t="shared" si="0"/>
        <v>0</v>
      </c>
      <c r="D12" s="57">
        <f>IF(B12=0,0,F12/B12)</f>
        <v>0</v>
      </c>
      <c r="E12" s="58" t="str">
        <f t="shared" si="1"/>
        <v>H</v>
      </c>
      <c r="F12" s="153">
        <f t="shared" si="2"/>
        <v>0</v>
      </c>
      <c r="G12" s="153" t="e">
        <f t="shared" si="3"/>
        <v>#VALUE!</v>
      </c>
      <c r="H12" s="153">
        <f>IF(J12&gt;0,IF(E12="P",C12+J12,IF(E12="S",C12-J12,0)),C12)</f>
        <v>0</v>
      </c>
      <c r="I12" s="153"/>
      <c r="J12" s="66">
        <v>0</v>
      </c>
      <c r="K12" s="67">
        <v>0</v>
      </c>
      <c r="L12" s="67">
        <v>0</v>
      </c>
      <c r="M12" s="67">
        <v>0</v>
      </c>
      <c r="N12" s="67">
        <v>0</v>
      </c>
      <c r="O12" s="56" t="str">
        <f t="shared" si="5"/>
        <v>Not Applicable</v>
      </c>
      <c r="P12" s="56">
        <f t="shared" si="6"/>
        <v>0</v>
      </c>
      <c r="Q12" s="62">
        <f t="shared" ref="Q12:Q47" si="9">IF(J12=0,Q11,  IF(E12="P",Q11+(J12/4), IF(E12="S",Q11-(J12/8),  Q11)))</f>
        <v>0</v>
      </c>
      <c r="R12" s="153">
        <f t="shared" si="7"/>
        <v>0</v>
      </c>
      <c r="S12" s="154"/>
      <c r="T12" s="3" t="str">
        <f t="shared" si="8"/>
        <v>LONG</v>
      </c>
    </row>
    <row r="13" spans="1:20">
      <c r="A13" s="73"/>
      <c r="B13" s="75"/>
      <c r="C13" s="56">
        <f t="shared" si="0"/>
        <v>0</v>
      </c>
      <c r="D13" s="57">
        <f>IF(B13=0,0,F13/B13)</f>
        <v>0</v>
      </c>
      <c r="E13" s="58" t="str">
        <f t="shared" si="1"/>
        <v>H</v>
      </c>
      <c r="F13" s="153">
        <f t="shared" si="2"/>
        <v>0</v>
      </c>
      <c r="G13" s="153" t="e">
        <f t="shared" si="3"/>
        <v>#VALUE!</v>
      </c>
      <c r="H13" s="153">
        <f>IF(J13&gt;0,IF(E13="P",C13+J13,IF(E13="S",C13-J13,C13+J13)),C13)</f>
        <v>0</v>
      </c>
      <c r="I13" s="153"/>
      <c r="J13" s="66">
        <v>0</v>
      </c>
      <c r="K13" s="67">
        <v>0</v>
      </c>
      <c r="L13" s="67">
        <v>0</v>
      </c>
      <c r="M13" s="67">
        <v>0</v>
      </c>
      <c r="N13" s="67">
        <v>0</v>
      </c>
      <c r="O13" s="56" t="str">
        <f t="shared" si="5"/>
        <v>Not Applicable</v>
      </c>
      <c r="P13" s="56">
        <f t="shared" si="6"/>
        <v>0</v>
      </c>
      <c r="Q13" s="62">
        <f t="shared" si="9"/>
        <v>0</v>
      </c>
      <c r="R13" s="153">
        <f t="shared" si="7"/>
        <v>0</v>
      </c>
      <c r="S13" s="154"/>
      <c r="T13" s="3" t="str">
        <f t="shared" si="8"/>
        <v>LONG</v>
      </c>
    </row>
    <row r="14" spans="1:20">
      <c r="A14" s="73"/>
      <c r="B14" s="75"/>
      <c r="C14" s="56">
        <f t="shared" si="0"/>
        <v>0</v>
      </c>
      <c r="D14" s="57">
        <f t="shared" ref="D14:D77" si="10">IF(B14=0,0,F14/B14)</f>
        <v>0</v>
      </c>
      <c r="E14" s="58" t="str">
        <f t="shared" si="1"/>
        <v>H</v>
      </c>
      <c r="F14" s="153">
        <f t="shared" si="2"/>
        <v>0</v>
      </c>
      <c r="G14" s="153" t="e">
        <f t="shared" si="3"/>
        <v>#VALUE!</v>
      </c>
      <c r="H14" s="153">
        <f t="shared" si="4"/>
        <v>0</v>
      </c>
      <c r="I14" s="153"/>
      <c r="J14" s="66">
        <v>0</v>
      </c>
      <c r="K14" s="67">
        <v>0</v>
      </c>
      <c r="L14" s="67">
        <v>0</v>
      </c>
      <c r="M14" s="67">
        <v>0</v>
      </c>
      <c r="N14" s="67">
        <v>0</v>
      </c>
      <c r="O14" s="56" t="str">
        <f t="shared" si="5"/>
        <v>Not Applicable</v>
      </c>
      <c r="P14" s="56">
        <f t="shared" si="6"/>
        <v>0</v>
      </c>
      <c r="Q14" s="62">
        <f t="shared" si="9"/>
        <v>0</v>
      </c>
      <c r="R14" s="153">
        <f t="shared" si="7"/>
        <v>0</v>
      </c>
      <c r="S14" s="154"/>
      <c r="T14" s="3" t="str">
        <f t="shared" si="8"/>
        <v>LONG</v>
      </c>
    </row>
    <row r="15" spans="1:20">
      <c r="A15" s="73"/>
      <c r="B15" s="75"/>
      <c r="C15" s="56">
        <f t="shared" si="0"/>
        <v>0</v>
      </c>
      <c r="D15" s="57">
        <f t="shared" si="10"/>
        <v>0</v>
      </c>
      <c r="E15" s="58" t="str">
        <f t="shared" si="1"/>
        <v>H</v>
      </c>
      <c r="F15" s="153">
        <f t="shared" si="2"/>
        <v>0</v>
      </c>
      <c r="G15" s="153" t="e">
        <f t="shared" si="3"/>
        <v>#VALUE!</v>
      </c>
      <c r="H15" s="153">
        <f t="shared" si="4"/>
        <v>0</v>
      </c>
      <c r="I15" s="153"/>
      <c r="J15" s="66">
        <v>0</v>
      </c>
      <c r="K15" s="67">
        <v>0</v>
      </c>
      <c r="L15" s="67">
        <v>0</v>
      </c>
      <c r="M15" s="67">
        <v>0</v>
      </c>
      <c r="N15" s="67">
        <v>0</v>
      </c>
      <c r="O15" s="56" t="str">
        <f t="shared" si="5"/>
        <v>Not Applicable</v>
      </c>
      <c r="P15" s="56">
        <f t="shared" si="6"/>
        <v>0</v>
      </c>
      <c r="Q15" s="62">
        <f t="shared" si="9"/>
        <v>0</v>
      </c>
      <c r="R15" s="153">
        <f t="shared" si="7"/>
        <v>0</v>
      </c>
      <c r="S15" s="154"/>
      <c r="T15" s="3" t="str">
        <f t="shared" si="8"/>
        <v>LONG</v>
      </c>
    </row>
    <row r="16" spans="1:20">
      <c r="A16" s="73"/>
      <c r="B16" s="75"/>
      <c r="C16" s="56">
        <f t="shared" si="0"/>
        <v>0</v>
      </c>
      <c r="D16" s="57">
        <f t="shared" si="10"/>
        <v>0</v>
      </c>
      <c r="E16" s="58" t="str">
        <f t="shared" si="1"/>
        <v>H</v>
      </c>
      <c r="F16" s="153">
        <f t="shared" si="2"/>
        <v>0</v>
      </c>
      <c r="G16" s="153" t="e">
        <f t="shared" si="3"/>
        <v>#VALUE!</v>
      </c>
      <c r="H16" s="153">
        <f t="shared" si="4"/>
        <v>0</v>
      </c>
      <c r="I16" s="153"/>
      <c r="J16" s="66">
        <v>0</v>
      </c>
      <c r="K16" s="67">
        <v>0</v>
      </c>
      <c r="L16" s="67">
        <v>0</v>
      </c>
      <c r="M16" s="67">
        <v>0</v>
      </c>
      <c r="N16" s="67">
        <v>0</v>
      </c>
      <c r="O16" s="56" t="str">
        <f t="shared" si="5"/>
        <v>Not Applicable</v>
      </c>
      <c r="P16" s="56">
        <f t="shared" si="6"/>
        <v>0</v>
      </c>
      <c r="Q16" s="62">
        <f t="shared" si="9"/>
        <v>0</v>
      </c>
      <c r="R16" s="153">
        <f t="shared" si="7"/>
        <v>0</v>
      </c>
      <c r="S16" s="154"/>
      <c r="T16" s="3" t="str">
        <f t="shared" si="8"/>
        <v>LONG</v>
      </c>
    </row>
    <row r="17" spans="1:20">
      <c r="A17" s="73"/>
      <c r="B17" s="75"/>
      <c r="C17" s="56">
        <f t="shared" si="0"/>
        <v>0</v>
      </c>
      <c r="D17" s="57">
        <f t="shared" si="10"/>
        <v>0</v>
      </c>
      <c r="E17" s="58" t="str">
        <f t="shared" si="1"/>
        <v>H</v>
      </c>
      <c r="F17" s="153">
        <f t="shared" si="2"/>
        <v>0</v>
      </c>
      <c r="G17" s="153" t="e">
        <f t="shared" si="3"/>
        <v>#VALUE!</v>
      </c>
      <c r="H17" s="153">
        <f t="shared" si="4"/>
        <v>0</v>
      </c>
      <c r="I17" s="153"/>
      <c r="J17" s="66">
        <v>0</v>
      </c>
      <c r="K17" s="67">
        <v>0</v>
      </c>
      <c r="L17" s="67">
        <v>0</v>
      </c>
      <c r="M17" s="67">
        <v>0</v>
      </c>
      <c r="N17" s="67">
        <v>0</v>
      </c>
      <c r="O17" s="56" t="str">
        <f t="shared" si="5"/>
        <v>Not Applicable</v>
      </c>
      <c r="P17" s="56">
        <f t="shared" si="6"/>
        <v>0</v>
      </c>
      <c r="Q17" s="62">
        <f t="shared" si="9"/>
        <v>0</v>
      </c>
      <c r="R17" s="153">
        <f t="shared" si="7"/>
        <v>0</v>
      </c>
      <c r="S17" s="154"/>
      <c r="T17" s="3" t="str">
        <f t="shared" si="8"/>
        <v>LONG</v>
      </c>
    </row>
    <row r="18" spans="1:20">
      <c r="A18" s="73"/>
      <c r="B18" s="75"/>
      <c r="C18" s="56">
        <f t="shared" si="0"/>
        <v>0</v>
      </c>
      <c r="D18" s="57">
        <f t="shared" si="10"/>
        <v>0</v>
      </c>
      <c r="E18" s="58" t="str">
        <f t="shared" si="1"/>
        <v>H</v>
      </c>
      <c r="F18" s="153">
        <f t="shared" si="2"/>
        <v>0</v>
      </c>
      <c r="G18" s="153" t="e">
        <f t="shared" si="3"/>
        <v>#VALUE!</v>
      </c>
      <c r="H18" s="153">
        <f t="shared" si="4"/>
        <v>0</v>
      </c>
      <c r="I18" s="153"/>
      <c r="J18" s="66">
        <v>0</v>
      </c>
      <c r="K18" s="67">
        <v>0</v>
      </c>
      <c r="L18" s="67">
        <v>0</v>
      </c>
      <c r="M18" s="67">
        <v>0</v>
      </c>
      <c r="N18" s="67">
        <v>0</v>
      </c>
      <c r="O18" s="56" t="str">
        <f t="shared" si="5"/>
        <v>Not Applicable</v>
      </c>
      <c r="P18" s="56">
        <f t="shared" si="6"/>
        <v>0</v>
      </c>
      <c r="Q18" s="62">
        <f t="shared" si="9"/>
        <v>0</v>
      </c>
      <c r="R18" s="153">
        <f t="shared" si="7"/>
        <v>0</v>
      </c>
      <c r="S18" s="154"/>
      <c r="T18" s="3" t="str">
        <f t="shared" si="8"/>
        <v>LONG</v>
      </c>
    </row>
    <row r="19" spans="1:20">
      <c r="A19" s="73"/>
      <c r="B19" s="75"/>
      <c r="C19" s="56">
        <f t="shared" si="0"/>
        <v>0</v>
      </c>
      <c r="D19" s="57">
        <f t="shared" si="10"/>
        <v>0</v>
      </c>
      <c r="E19" s="58" t="str">
        <f t="shared" si="1"/>
        <v>H</v>
      </c>
      <c r="F19" s="153">
        <f t="shared" si="2"/>
        <v>0</v>
      </c>
      <c r="G19" s="153" t="e">
        <f t="shared" si="3"/>
        <v>#VALUE!</v>
      </c>
      <c r="H19" s="153">
        <f t="shared" si="4"/>
        <v>0</v>
      </c>
      <c r="I19" s="153"/>
      <c r="J19" s="66">
        <v>0</v>
      </c>
      <c r="K19" s="67">
        <v>0</v>
      </c>
      <c r="L19" s="67">
        <v>0</v>
      </c>
      <c r="M19" s="67">
        <v>0</v>
      </c>
      <c r="N19" s="67">
        <v>0</v>
      </c>
      <c r="O19" s="56" t="str">
        <f t="shared" si="5"/>
        <v>Not Applicable</v>
      </c>
      <c r="P19" s="56">
        <f t="shared" si="6"/>
        <v>0</v>
      </c>
      <c r="Q19" s="62">
        <f t="shared" si="9"/>
        <v>0</v>
      </c>
      <c r="R19" s="153">
        <f t="shared" si="7"/>
        <v>0</v>
      </c>
      <c r="S19" s="154"/>
      <c r="T19" s="3" t="str">
        <f t="shared" si="8"/>
        <v>LONG</v>
      </c>
    </row>
    <row r="20" spans="1:20">
      <c r="A20" s="73"/>
      <c r="B20" s="75"/>
      <c r="C20" s="56">
        <f t="shared" si="0"/>
        <v>0</v>
      </c>
      <c r="D20" s="57">
        <f t="shared" si="10"/>
        <v>0</v>
      </c>
      <c r="E20" s="58" t="str">
        <f t="shared" si="1"/>
        <v>H</v>
      </c>
      <c r="F20" s="153">
        <f t="shared" si="2"/>
        <v>0</v>
      </c>
      <c r="G20" s="153" t="e">
        <f t="shared" si="3"/>
        <v>#VALUE!</v>
      </c>
      <c r="H20" s="153">
        <f t="shared" si="4"/>
        <v>0</v>
      </c>
      <c r="I20" s="153"/>
      <c r="J20" s="66">
        <v>0</v>
      </c>
      <c r="K20" s="67">
        <v>0</v>
      </c>
      <c r="L20" s="67">
        <v>0</v>
      </c>
      <c r="M20" s="67">
        <v>0</v>
      </c>
      <c r="N20" s="67">
        <v>0</v>
      </c>
      <c r="O20" s="56" t="str">
        <f t="shared" si="5"/>
        <v>Not Applicable</v>
      </c>
      <c r="P20" s="56">
        <f t="shared" si="6"/>
        <v>0</v>
      </c>
      <c r="Q20" s="62">
        <f t="shared" si="9"/>
        <v>0</v>
      </c>
      <c r="R20" s="153">
        <f t="shared" si="7"/>
        <v>0</v>
      </c>
      <c r="S20" s="154"/>
      <c r="T20" s="3" t="str">
        <f t="shared" si="8"/>
        <v>LONG</v>
      </c>
    </row>
    <row r="21" spans="1:20">
      <c r="A21" s="73"/>
      <c r="B21" s="75"/>
      <c r="C21" s="56">
        <f t="shared" si="0"/>
        <v>0</v>
      </c>
      <c r="D21" s="57">
        <f t="shared" si="10"/>
        <v>0</v>
      </c>
      <c r="E21" s="58" t="str">
        <f t="shared" si="1"/>
        <v>H</v>
      </c>
      <c r="F21" s="153">
        <f t="shared" si="2"/>
        <v>0</v>
      </c>
      <c r="G21" s="153" t="e">
        <f t="shared" si="3"/>
        <v>#VALUE!</v>
      </c>
      <c r="H21" s="153">
        <f t="shared" si="4"/>
        <v>0</v>
      </c>
      <c r="I21" s="153"/>
      <c r="J21" s="66">
        <v>0</v>
      </c>
      <c r="K21" s="67">
        <v>0</v>
      </c>
      <c r="L21" s="67">
        <v>0</v>
      </c>
      <c r="M21" s="67">
        <v>0</v>
      </c>
      <c r="N21" s="67">
        <v>0</v>
      </c>
      <c r="O21" s="56" t="str">
        <f t="shared" si="5"/>
        <v>Not Applicable</v>
      </c>
      <c r="P21" s="56">
        <f t="shared" si="6"/>
        <v>0</v>
      </c>
      <c r="Q21" s="62">
        <f t="shared" si="9"/>
        <v>0</v>
      </c>
      <c r="R21" s="153">
        <f t="shared" si="7"/>
        <v>0</v>
      </c>
      <c r="S21" s="154"/>
      <c r="T21" s="3" t="str">
        <f t="shared" si="8"/>
        <v>LONG</v>
      </c>
    </row>
    <row r="22" spans="1:20">
      <c r="A22" s="73"/>
      <c r="B22" s="75"/>
      <c r="C22" s="56">
        <f t="shared" si="0"/>
        <v>0</v>
      </c>
      <c r="D22" s="57">
        <f t="shared" si="10"/>
        <v>0</v>
      </c>
      <c r="E22" s="58" t="str">
        <f t="shared" si="1"/>
        <v>H</v>
      </c>
      <c r="F22" s="153">
        <f t="shared" si="2"/>
        <v>0</v>
      </c>
      <c r="G22" s="153" t="e">
        <f t="shared" si="3"/>
        <v>#VALUE!</v>
      </c>
      <c r="H22" s="153">
        <f t="shared" si="4"/>
        <v>0</v>
      </c>
      <c r="I22" s="153"/>
      <c r="J22" s="66">
        <v>0</v>
      </c>
      <c r="K22" s="67">
        <v>0</v>
      </c>
      <c r="L22" s="67">
        <v>0</v>
      </c>
      <c r="M22" s="67">
        <v>0</v>
      </c>
      <c r="N22" s="67">
        <v>0</v>
      </c>
      <c r="O22" s="56" t="str">
        <f t="shared" si="5"/>
        <v>Not Applicable</v>
      </c>
      <c r="P22" s="56">
        <f t="shared" si="6"/>
        <v>0</v>
      </c>
      <c r="Q22" s="62">
        <f t="shared" si="9"/>
        <v>0</v>
      </c>
      <c r="R22" s="153">
        <f t="shared" si="7"/>
        <v>0</v>
      </c>
      <c r="S22" s="154"/>
      <c r="T22" s="3" t="str">
        <f t="shared" si="8"/>
        <v>LONG</v>
      </c>
    </row>
    <row r="23" spans="1:20">
      <c r="A23" s="73"/>
      <c r="B23" s="75"/>
      <c r="C23" s="56">
        <f t="shared" si="0"/>
        <v>0</v>
      </c>
      <c r="D23" s="57">
        <f t="shared" si="10"/>
        <v>0</v>
      </c>
      <c r="E23" s="58" t="str">
        <f t="shared" si="1"/>
        <v>H</v>
      </c>
      <c r="F23" s="153">
        <f t="shared" si="2"/>
        <v>0</v>
      </c>
      <c r="G23" s="153" t="e">
        <f t="shared" si="3"/>
        <v>#VALUE!</v>
      </c>
      <c r="H23" s="153">
        <f t="shared" si="4"/>
        <v>0</v>
      </c>
      <c r="I23" s="153"/>
      <c r="J23" s="66">
        <v>0</v>
      </c>
      <c r="K23" s="67">
        <v>0</v>
      </c>
      <c r="L23" s="67">
        <v>0</v>
      </c>
      <c r="M23" s="67">
        <v>0</v>
      </c>
      <c r="N23" s="67">
        <v>0</v>
      </c>
      <c r="O23" s="56" t="str">
        <f t="shared" si="5"/>
        <v>Not Applicable</v>
      </c>
      <c r="P23" s="56">
        <f t="shared" si="6"/>
        <v>0</v>
      </c>
      <c r="Q23" s="62">
        <f t="shared" si="9"/>
        <v>0</v>
      </c>
      <c r="R23" s="153">
        <f t="shared" si="7"/>
        <v>0</v>
      </c>
      <c r="S23" s="154"/>
      <c r="T23" s="3" t="str">
        <f t="shared" si="8"/>
        <v>LONG</v>
      </c>
    </row>
    <row r="24" spans="1:20">
      <c r="A24" s="73"/>
      <c r="B24" s="75"/>
      <c r="C24" s="56">
        <f t="shared" si="0"/>
        <v>0</v>
      </c>
      <c r="D24" s="57">
        <f t="shared" si="10"/>
        <v>0</v>
      </c>
      <c r="E24" s="58" t="str">
        <f t="shared" si="1"/>
        <v>H</v>
      </c>
      <c r="F24" s="153">
        <f t="shared" si="2"/>
        <v>0</v>
      </c>
      <c r="G24" s="153" t="e">
        <f t="shared" si="3"/>
        <v>#VALUE!</v>
      </c>
      <c r="H24" s="153">
        <f t="shared" si="4"/>
        <v>0</v>
      </c>
      <c r="I24" s="153"/>
      <c r="J24" s="66">
        <v>0</v>
      </c>
      <c r="K24" s="67">
        <v>0</v>
      </c>
      <c r="L24" s="67">
        <v>0</v>
      </c>
      <c r="M24" s="67">
        <v>0</v>
      </c>
      <c r="N24" s="67">
        <v>0</v>
      </c>
      <c r="O24" s="56" t="str">
        <f t="shared" si="5"/>
        <v>Not Applicable</v>
      </c>
      <c r="P24" s="56">
        <f t="shared" si="6"/>
        <v>0</v>
      </c>
      <c r="Q24" s="62">
        <f t="shared" si="9"/>
        <v>0</v>
      </c>
      <c r="R24" s="153">
        <f t="shared" si="7"/>
        <v>0</v>
      </c>
      <c r="S24" s="154"/>
      <c r="T24" s="3" t="str">
        <f t="shared" si="8"/>
        <v>LONG</v>
      </c>
    </row>
    <row r="25" spans="1:20">
      <c r="A25" s="73"/>
      <c r="B25" s="75"/>
      <c r="C25" s="56">
        <f t="shared" si="0"/>
        <v>0</v>
      </c>
      <c r="D25" s="57">
        <f t="shared" si="10"/>
        <v>0</v>
      </c>
      <c r="E25" s="58" t="str">
        <f t="shared" si="1"/>
        <v>H</v>
      </c>
      <c r="F25" s="153">
        <f t="shared" si="2"/>
        <v>0</v>
      </c>
      <c r="G25" s="153" t="e">
        <f t="shared" si="3"/>
        <v>#VALUE!</v>
      </c>
      <c r="H25" s="153">
        <f t="shared" si="4"/>
        <v>0</v>
      </c>
      <c r="I25" s="153"/>
      <c r="J25" s="66">
        <v>0</v>
      </c>
      <c r="K25" s="67">
        <v>0</v>
      </c>
      <c r="L25" s="67">
        <v>0</v>
      </c>
      <c r="M25" s="67">
        <v>0</v>
      </c>
      <c r="N25" s="67">
        <v>0</v>
      </c>
      <c r="O25" s="56" t="str">
        <f t="shared" si="5"/>
        <v>Not Applicable</v>
      </c>
      <c r="P25" s="56">
        <f t="shared" si="6"/>
        <v>0</v>
      </c>
      <c r="Q25" s="62">
        <f t="shared" si="9"/>
        <v>0</v>
      </c>
      <c r="R25" s="153">
        <f t="shared" si="7"/>
        <v>0</v>
      </c>
      <c r="S25" s="154"/>
      <c r="T25" s="3" t="str">
        <f t="shared" si="8"/>
        <v>LONG</v>
      </c>
    </row>
    <row r="26" spans="1:20">
      <c r="A26" s="73"/>
      <c r="B26" s="75"/>
      <c r="C26" s="56">
        <f t="shared" si="0"/>
        <v>0</v>
      </c>
      <c r="D26" s="57">
        <f t="shared" si="10"/>
        <v>0</v>
      </c>
      <c r="E26" s="58" t="str">
        <f t="shared" si="1"/>
        <v>H</v>
      </c>
      <c r="F26" s="153">
        <f t="shared" si="2"/>
        <v>0</v>
      </c>
      <c r="G26" s="153" t="e">
        <f t="shared" si="3"/>
        <v>#VALUE!</v>
      </c>
      <c r="H26" s="153">
        <f t="shared" si="4"/>
        <v>0</v>
      </c>
      <c r="I26" s="153"/>
      <c r="J26" s="66">
        <v>0</v>
      </c>
      <c r="K26" s="67">
        <v>0</v>
      </c>
      <c r="L26" s="67">
        <v>0</v>
      </c>
      <c r="M26" s="67">
        <v>0</v>
      </c>
      <c r="N26" s="67">
        <v>0</v>
      </c>
      <c r="O26" s="56" t="str">
        <f t="shared" si="5"/>
        <v>Not Applicable</v>
      </c>
      <c r="P26" s="56">
        <f t="shared" si="6"/>
        <v>0</v>
      </c>
      <c r="Q26" s="62">
        <f t="shared" si="9"/>
        <v>0</v>
      </c>
      <c r="R26" s="153">
        <f t="shared" si="7"/>
        <v>0</v>
      </c>
      <c r="S26" s="154"/>
      <c r="T26" s="3" t="str">
        <f t="shared" si="8"/>
        <v>LONG</v>
      </c>
    </row>
    <row r="27" spans="1:20">
      <c r="A27" s="73"/>
      <c r="B27" s="75"/>
      <c r="C27" s="56">
        <f t="shared" si="0"/>
        <v>0</v>
      </c>
      <c r="D27" s="57">
        <f t="shared" si="10"/>
        <v>0</v>
      </c>
      <c r="E27" s="58" t="str">
        <f t="shared" si="1"/>
        <v>H</v>
      </c>
      <c r="F27" s="153">
        <f t="shared" si="2"/>
        <v>0</v>
      </c>
      <c r="G27" s="153" t="e">
        <f t="shared" si="3"/>
        <v>#VALUE!</v>
      </c>
      <c r="H27" s="153">
        <f t="shared" si="4"/>
        <v>0</v>
      </c>
      <c r="I27" s="153"/>
      <c r="J27" s="66">
        <v>0</v>
      </c>
      <c r="K27" s="67">
        <v>0</v>
      </c>
      <c r="L27" s="67">
        <v>0</v>
      </c>
      <c r="M27" s="67">
        <v>0</v>
      </c>
      <c r="N27" s="67">
        <v>0</v>
      </c>
      <c r="O27" s="56" t="str">
        <f t="shared" si="5"/>
        <v>Not Applicable</v>
      </c>
      <c r="P27" s="56">
        <f t="shared" si="6"/>
        <v>0</v>
      </c>
      <c r="Q27" s="62">
        <f t="shared" si="9"/>
        <v>0</v>
      </c>
      <c r="R27" s="153">
        <f t="shared" si="7"/>
        <v>0</v>
      </c>
      <c r="S27" s="154"/>
      <c r="T27" s="3" t="str">
        <f t="shared" si="8"/>
        <v>LONG</v>
      </c>
    </row>
    <row r="28" spans="1:20">
      <c r="A28" s="73"/>
      <c r="B28" s="75"/>
      <c r="C28" s="56">
        <f t="shared" si="0"/>
        <v>0</v>
      </c>
      <c r="D28" s="57">
        <f t="shared" si="10"/>
        <v>0</v>
      </c>
      <c r="E28" s="58" t="str">
        <f t="shared" si="1"/>
        <v>H</v>
      </c>
      <c r="F28" s="153">
        <f t="shared" si="2"/>
        <v>0</v>
      </c>
      <c r="G28" s="153" t="e">
        <f t="shared" si="3"/>
        <v>#VALUE!</v>
      </c>
      <c r="H28" s="153">
        <f t="shared" si="4"/>
        <v>0</v>
      </c>
      <c r="I28" s="153"/>
      <c r="J28" s="66">
        <v>0</v>
      </c>
      <c r="K28" s="67">
        <v>0</v>
      </c>
      <c r="L28" s="67">
        <v>0</v>
      </c>
      <c r="M28" s="67">
        <v>0</v>
      </c>
      <c r="N28" s="67">
        <v>0</v>
      </c>
      <c r="O28" s="56" t="str">
        <f t="shared" si="5"/>
        <v>Not Applicable</v>
      </c>
      <c r="P28" s="56">
        <f t="shared" si="6"/>
        <v>0</v>
      </c>
      <c r="Q28" s="62">
        <f t="shared" si="9"/>
        <v>0</v>
      </c>
      <c r="R28" s="153">
        <f t="shared" si="7"/>
        <v>0</v>
      </c>
      <c r="S28" s="154"/>
      <c r="T28" s="3" t="str">
        <f t="shared" si="8"/>
        <v>LONG</v>
      </c>
    </row>
    <row r="29" spans="1:20">
      <c r="A29" s="73"/>
      <c r="B29" s="75"/>
      <c r="C29" s="56">
        <f t="shared" si="0"/>
        <v>0</v>
      </c>
      <c r="D29" s="57">
        <f t="shared" si="10"/>
        <v>0</v>
      </c>
      <c r="E29" s="58" t="str">
        <f t="shared" si="1"/>
        <v>H</v>
      </c>
      <c r="F29" s="153">
        <f t="shared" si="2"/>
        <v>0</v>
      </c>
      <c r="G29" s="153" t="e">
        <f t="shared" si="3"/>
        <v>#VALUE!</v>
      </c>
      <c r="H29" s="153">
        <f t="shared" si="4"/>
        <v>0</v>
      </c>
      <c r="I29" s="153"/>
      <c r="J29" s="66">
        <v>0</v>
      </c>
      <c r="K29" s="67">
        <v>0</v>
      </c>
      <c r="L29" s="67">
        <v>0</v>
      </c>
      <c r="M29" s="67">
        <v>0</v>
      </c>
      <c r="N29" s="67">
        <v>0</v>
      </c>
      <c r="O29" s="56" t="str">
        <f t="shared" si="5"/>
        <v>Not Applicable</v>
      </c>
      <c r="P29" s="56">
        <f t="shared" si="6"/>
        <v>0</v>
      </c>
      <c r="Q29" s="62">
        <f t="shared" si="9"/>
        <v>0</v>
      </c>
      <c r="R29" s="153">
        <f t="shared" si="7"/>
        <v>0</v>
      </c>
      <c r="S29" s="154"/>
      <c r="T29" s="3" t="str">
        <f t="shared" si="8"/>
        <v>LONG</v>
      </c>
    </row>
    <row r="30" spans="1:20">
      <c r="A30" s="73"/>
      <c r="B30" s="75"/>
      <c r="C30" s="56">
        <f t="shared" si="0"/>
        <v>0</v>
      </c>
      <c r="D30" s="57">
        <f t="shared" si="10"/>
        <v>0</v>
      </c>
      <c r="E30" s="58" t="str">
        <f t="shared" si="1"/>
        <v>H</v>
      </c>
      <c r="F30" s="153">
        <f t="shared" si="2"/>
        <v>0</v>
      </c>
      <c r="G30" s="153" t="e">
        <f t="shared" si="3"/>
        <v>#VALUE!</v>
      </c>
      <c r="H30" s="153">
        <f t="shared" si="4"/>
        <v>0</v>
      </c>
      <c r="I30" s="153"/>
      <c r="J30" s="66">
        <v>0</v>
      </c>
      <c r="K30" s="67">
        <v>0</v>
      </c>
      <c r="L30" s="67">
        <v>0</v>
      </c>
      <c r="M30" s="67">
        <v>0</v>
      </c>
      <c r="N30" s="67">
        <v>0</v>
      </c>
      <c r="O30" s="56" t="str">
        <f t="shared" si="5"/>
        <v>Not Applicable</v>
      </c>
      <c r="P30" s="56">
        <f t="shared" si="6"/>
        <v>0</v>
      </c>
      <c r="Q30" s="62">
        <f t="shared" si="9"/>
        <v>0</v>
      </c>
      <c r="R30" s="153">
        <f t="shared" si="7"/>
        <v>0</v>
      </c>
      <c r="S30" s="154"/>
      <c r="T30" s="3" t="str">
        <f t="shared" si="8"/>
        <v>LONG</v>
      </c>
    </row>
    <row r="31" spans="1:20">
      <c r="A31" s="73"/>
      <c r="B31" s="75"/>
      <c r="C31" s="56">
        <f t="shared" si="0"/>
        <v>0</v>
      </c>
      <c r="D31" s="57">
        <f t="shared" si="10"/>
        <v>0</v>
      </c>
      <c r="E31" s="58" t="str">
        <f t="shared" si="1"/>
        <v>H</v>
      </c>
      <c r="F31" s="153">
        <f t="shared" si="2"/>
        <v>0</v>
      </c>
      <c r="G31" s="153" t="e">
        <f t="shared" si="3"/>
        <v>#VALUE!</v>
      </c>
      <c r="H31" s="153">
        <f t="shared" si="4"/>
        <v>0</v>
      </c>
      <c r="I31" s="153"/>
      <c r="J31" s="66">
        <v>0</v>
      </c>
      <c r="K31" s="67">
        <v>0</v>
      </c>
      <c r="L31" s="67">
        <v>0</v>
      </c>
      <c r="M31" s="67">
        <v>0</v>
      </c>
      <c r="N31" s="67">
        <v>0</v>
      </c>
      <c r="O31" s="56" t="str">
        <f t="shared" si="5"/>
        <v>Not Applicable</v>
      </c>
      <c r="P31" s="56">
        <f t="shared" si="6"/>
        <v>0</v>
      </c>
      <c r="Q31" s="62">
        <f t="shared" si="9"/>
        <v>0</v>
      </c>
      <c r="R31" s="153">
        <f t="shared" si="7"/>
        <v>0</v>
      </c>
      <c r="S31" s="154"/>
      <c r="T31" s="3" t="str">
        <f t="shared" si="8"/>
        <v>LONG</v>
      </c>
    </row>
    <row r="32" spans="1:20">
      <c r="A32" s="73"/>
      <c r="B32" s="75"/>
      <c r="C32" s="56">
        <f t="shared" si="0"/>
        <v>0</v>
      </c>
      <c r="D32" s="57">
        <f t="shared" si="10"/>
        <v>0</v>
      </c>
      <c r="E32" s="58" t="str">
        <f t="shared" si="1"/>
        <v>H</v>
      </c>
      <c r="F32" s="153">
        <f t="shared" si="2"/>
        <v>0</v>
      </c>
      <c r="G32" s="153" t="e">
        <f t="shared" si="3"/>
        <v>#VALUE!</v>
      </c>
      <c r="H32" s="153">
        <f t="shared" si="4"/>
        <v>0</v>
      </c>
      <c r="I32" s="153"/>
      <c r="J32" s="66">
        <v>0</v>
      </c>
      <c r="K32" s="67">
        <v>0</v>
      </c>
      <c r="L32" s="67">
        <v>0</v>
      </c>
      <c r="M32" s="67">
        <v>0</v>
      </c>
      <c r="N32" s="67">
        <v>0</v>
      </c>
      <c r="O32" s="56" t="str">
        <f t="shared" si="5"/>
        <v>Not Applicable</v>
      </c>
      <c r="P32" s="56">
        <f t="shared" si="6"/>
        <v>0</v>
      </c>
      <c r="Q32" s="62">
        <f t="shared" si="9"/>
        <v>0</v>
      </c>
      <c r="R32" s="153">
        <f t="shared" si="7"/>
        <v>0</v>
      </c>
      <c r="S32" s="154"/>
      <c r="T32" s="3" t="str">
        <f t="shared" si="8"/>
        <v>LONG</v>
      </c>
    </row>
    <row r="33" spans="1:20">
      <c r="A33" s="73"/>
      <c r="B33" s="75"/>
      <c r="C33" s="56">
        <f t="shared" si="0"/>
        <v>0</v>
      </c>
      <c r="D33" s="57">
        <f t="shared" si="10"/>
        <v>0</v>
      </c>
      <c r="E33" s="58" t="str">
        <f t="shared" si="1"/>
        <v>H</v>
      </c>
      <c r="F33" s="153">
        <f t="shared" si="2"/>
        <v>0</v>
      </c>
      <c r="G33" s="153" t="e">
        <f t="shared" si="3"/>
        <v>#VALUE!</v>
      </c>
      <c r="H33" s="153">
        <f t="shared" si="4"/>
        <v>0</v>
      </c>
      <c r="I33" s="153"/>
      <c r="J33" s="66">
        <v>0</v>
      </c>
      <c r="K33" s="67">
        <v>0</v>
      </c>
      <c r="L33" s="67">
        <v>0</v>
      </c>
      <c r="M33" s="67">
        <v>0</v>
      </c>
      <c r="N33" s="67">
        <v>0</v>
      </c>
      <c r="O33" s="56" t="str">
        <f t="shared" si="5"/>
        <v>Not Applicable</v>
      </c>
      <c r="P33" s="56">
        <f t="shared" si="6"/>
        <v>0</v>
      </c>
      <c r="Q33" s="62">
        <f t="shared" si="9"/>
        <v>0</v>
      </c>
      <c r="R33" s="153">
        <f t="shared" si="7"/>
        <v>0</v>
      </c>
      <c r="S33" s="154"/>
      <c r="T33" s="3" t="str">
        <f t="shared" si="8"/>
        <v>LONG</v>
      </c>
    </row>
    <row r="34" spans="1:20">
      <c r="A34" s="73"/>
      <c r="B34" s="75"/>
      <c r="C34" s="56">
        <f t="shared" si="0"/>
        <v>0</v>
      </c>
      <c r="D34" s="57">
        <f t="shared" si="10"/>
        <v>0</v>
      </c>
      <c r="E34" s="58" t="str">
        <f t="shared" si="1"/>
        <v>H</v>
      </c>
      <c r="F34" s="153">
        <f t="shared" si="2"/>
        <v>0</v>
      </c>
      <c r="G34" s="153" t="e">
        <f t="shared" si="3"/>
        <v>#VALUE!</v>
      </c>
      <c r="H34" s="153">
        <f t="shared" si="4"/>
        <v>0</v>
      </c>
      <c r="I34" s="153"/>
      <c r="J34" s="66">
        <v>0</v>
      </c>
      <c r="K34" s="67">
        <v>0</v>
      </c>
      <c r="L34" s="67">
        <v>0</v>
      </c>
      <c r="M34" s="67">
        <v>0</v>
      </c>
      <c r="N34" s="67">
        <v>0</v>
      </c>
      <c r="O34" s="56" t="str">
        <f t="shared" si="5"/>
        <v>Not Applicable</v>
      </c>
      <c r="P34" s="56">
        <f t="shared" si="6"/>
        <v>0</v>
      </c>
      <c r="Q34" s="62">
        <f t="shared" si="9"/>
        <v>0</v>
      </c>
      <c r="R34" s="153">
        <f t="shared" si="7"/>
        <v>0</v>
      </c>
      <c r="S34" s="154"/>
      <c r="T34" s="3" t="str">
        <f t="shared" si="8"/>
        <v>LONG</v>
      </c>
    </row>
    <row r="35" spans="1:20">
      <c r="A35" s="73"/>
      <c r="B35" s="75"/>
      <c r="C35" s="56">
        <f t="shared" si="0"/>
        <v>0</v>
      </c>
      <c r="D35" s="57">
        <f t="shared" si="10"/>
        <v>0</v>
      </c>
      <c r="E35" s="58" t="str">
        <f t="shared" si="1"/>
        <v>H</v>
      </c>
      <c r="F35" s="153">
        <f t="shared" si="2"/>
        <v>0</v>
      </c>
      <c r="G35" s="153" t="e">
        <f t="shared" si="3"/>
        <v>#VALUE!</v>
      </c>
      <c r="H35" s="153">
        <f t="shared" si="4"/>
        <v>0</v>
      </c>
      <c r="I35" s="153"/>
      <c r="J35" s="66">
        <v>0</v>
      </c>
      <c r="K35" s="67">
        <v>0</v>
      </c>
      <c r="L35" s="67">
        <v>0</v>
      </c>
      <c r="M35" s="67">
        <v>0</v>
      </c>
      <c r="N35" s="67">
        <v>0</v>
      </c>
      <c r="O35" s="56" t="str">
        <f t="shared" si="5"/>
        <v>Not Applicable</v>
      </c>
      <c r="P35" s="56">
        <f t="shared" si="6"/>
        <v>0</v>
      </c>
      <c r="Q35" s="62">
        <f t="shared" si="9"/>
        <v>0</v>
      </c>
      <c r="R35" s="153">
        <f t="shared" si="7"/>
        <v>0</v>
      </c>
      <c r="S35" s="154"/>
      <c r="T35" s="3" t="str">
        <f t="shared" si="8"/>
        <v>LONG</v>
      </c>
    </row>
    <row r="36" spans="1:20">
      <c r="A36" s="73"/>
      <c r="B36" s="75"/>
      <c r="C36" s="56">
        <f t="shared" si="0"/>
        <v>0</v>
      </c>
      <c r="D36" s="57">
        <f t="shared" si="10"/>
        <v>0</v>
      </c>
      <c r="E36" s="58" t="str">
        <f t="shared" si="1"/>
        <v>H</v>
      </c>
      <c r="F36" s="153">
        <f t="shared" si="2"/>
        <v>0</v>
      </c>
      <c r="G36" s="153" t="e">
        <f t="shared" si="3"/>
        <v>#VALUE!</v>
      </c>
      <c r="H36" s="153">
        <f t="shared" si="4"/>
        <v>0</v>
      </c>
      <c r="I36" s="153"/>
      <c r="J36" s="66">
        <v>0</v>
      </c>
      <c r="K36" s="67">
        <v>0</v>
      </c>
      <c r="L36" s="67">
        <v>0</v>
      </c>
      <c r="M36" s="67">
        <v>0</v>
      </c>
      <c r="N36" s="67">
        <v>0</v>
      </c>
      <c r="O36" s="56" t="str">
        <f t="shared" si="5"/>
        <v>Not Applicable</v>
      </c>
      <c r="P36" s="56">
        <f t="shared" si="6"/>
        <v>0</v>
      </c>
      <c r="Q36" s="62">
        <f t="shared" si="9"/>
        <v>0</v>
      </c>
      <c r="R36" s="153">
        <f t="shared" si="7"/>
        <v>0</v>
      </c>
      <c r="S36" s="154"/>
      <c r="T36" s="3" t="str">
        <f t="shared" si="8"/>
        <v>LONG</v>
      </c>
    </row>
    <row r="37" spans="1:20">
      <c r="A37" s="73"/>
      <c r="B37" s="75"/>
      <c r="C37" s="56">
        <f t="shared" si="0"/>
        <v>0</v>
      </c>
      <c r="D37" s="57">
        <f t="shared" si="10"/>
        <v>0</v>
      </c>
      <c r="E37" s="58" t="str">
        <f t="shared" si="1"/>
        <v>H</v>
      </c>
      <c r="F37" s="153">
        <f t="shared" si="2"/>
        <v>0</v>
      </c>
      <c r="G37" s="153" t="e">
        <f t="shared" si="3"/>
        <v>#VALUE!</v>
      </c>
      <c r="H37" s="153">
        <f t="shared" si="4"/>
        <v>0</v>
      </c>
      <c r="I37" s="153"/>
      <c r="J37" s="66">
        <v>0</v>
      </c>
      <c r="K37" s="67">
        <v>0</v>
      </c>
      <c r="L37" s="67">
        <v>0</v>
      </c>
      <c r="M37" s="67">
        <v>0</v>
      </c>
      <c r="N37" s="67">
        <v>0</v>
      </c>
      <c r="O37" s="56" t="str">
        <f t="shared" si="5"/>
        <v>Not Applicable</v>
      </c>
      <c r="P37" s="56">
        <f t="shared" si="6"/>
        <v>0</v>
      </c>
      <c r="Q37" s="62">
        <f t="shared" si="9"/>
        <v>0</v>
      </c>
      <c r="R37" s="153">
        <f t="shared" si="7"/>
        <v>0</v>
      </c>
      <c r="S37" s="154"/>
      <c r="T37" s="3" t="str">
        <f t="shared" si="8"/>
        <v>LONG</v>
      </c>
    </row>
    <row r="38" spans="1:20">
      <c r="A38" s="73"/>
      <c r="B38" s="75"/>
      <c r="C38" s="56">
        <f t="shared" si="0"/>
        <v>0</v>
      </c>
      <c r="D38" s="57">
        <f t="shared" si="10"/>
        <v>0</v>
      </c>
      <c r="E38" s="58" t="str">
        <f t="shared" si="1"/>
        <v>H</v>
      </c>
      <c r="F38" s="153">
        <f t="shared" si="2"/>
        <v>0</v>
      </c>
      <c r="G38" s="153" t="e">
        <f t="shared" si="3"/>
        <v>#VALUE!</v>
      </c>
      <c r="H38" s="153">
        <f t="shared" si="4"/>
        <v>0</v>
      </c>
      <c r="I38" s="153"/>
      <c r="J38" s="66">
        <v>0</v>
      </c>
      <c r="K38" s="67">
        <v>0</v>
      </c>
      <c r="L38" s="67">
        <v>0</v>
      </c>
      <c r="M38" s="67">
        <v>0</v>
      </c>
      <c r="N38" s="67">
        <v>0</v>
      </c>
      <c r="O38" s="56" t="str">
        <f t="shared" si="5"/>
        <v>Not Applicable</v>
      </c>
      <c r="P38" s="56">
        <f t="shared" si="6"/>
        <v>0</v>
      </c>
      <c r="Q38" s="62">
        <f t="shared" si="9"/>
        <v>0</v>
      </c>
      <c r="R38" s="153">
        <f t="shared" si="7"/>
        <v>0</v>
      </c>
      <c r="S38" s="154"/>
      <c r="T38" s="3" t="str">
        <f t="shared" si="8"/>
        <v>LONG</v>
      </c>
    </row>
    <row r="39" spans="1:20">
      <c r="A39" s="73"/>
      <c r="B39" s="75"/>
      <c r="C39" s="56">
        <f t="shared" si="0"/>
        <v>0</v>
      </c>
      <c r="D39" s="57">
        <f t="shared" si="10"/>
        <v>0</v>
      </c>
      <c r="E39" s="58" t="str">
        <f t="shared" si="1"/>
        <v>H</v>
      </c>
      <c r="F39" s="153">
        <f t="shared" si="2"/>
        <v>0</v>
      </c>
      <c r="G39" s="153" t="e">
        <f t="shared" si="3"/>
        <v>#VALUE!</v>
      </c>
      <c r="H39" s="153">
        <f t="shared" si="4"/>
        <v>0</v>
      </c>
      <c r="I39" s="153"/>
      <c r="J39" s="66">
        <v>0</v>
      </c>
      <c r="K39" s="67">
        <v>0</v>
      </c>
      <c r="L39" s="67">
        <v>0</v>
      </c>
      <c r="M39" s="67">
        <v>0</v>
      </c>
      <c r="N39" s="67">
        <v>0</v>
      </c>
      <c r="O39" s="56" t="str">
        <f t="shared" si="5"/>
        <v>Not Applicable</v>
      </c>
      <c r="P39" s="56">
        <f t="shared" si="6"/>
        <v>0</v>
      </c>
      <c r="Q39" s="62">
        <f t="shared" si="9"/>
        <v>0</v>
      </c>
      <c r="R39" s="153">
        <f t="shared" si="7"/>
        <v>0</v>
      </c>
      <c r="S39" s="154"/>
      <c r="T39" s="3" t="str">
        <f t="shared" si="8"/>
        <v>LONG</v>
      </c>
    </row>
    <row r="40" spans="1:20">
      <c r="A40" s="73"/>
      <c r="B40" s="75"/>
      <c r="C40" s="56">
        <f t="shared" si="0"/>
        <v>0</v>
      </c>
      <c r="D40" s="57">
        <f t="shared" si="10"/>
        <v>0</v>
      </c>
      <c r="E40" s="58" t="str">
        <f t="shared" si="1"/>
        <v>H</v>
      </c>
      <c r="F40" s="153">
        <f t="shared" si="2"/>
        <v>0</v>
      </c>
      <c r="G40" s="153" t="e">
        <f t="shared" si="3"/>
        <v>#VALUE!</v>
      </c>
      <c r="H40" s="153">
        <f t="shared" si="4"/>
        <v>0</v>
      </c>
      <c r="I40" s="153"/>
      <c r="J40" s="66">
        <v>0</v>
      </c>
      <c r="K40" s="67">
        <v>0</v>
      </c>
      <c r="L40" s="67">
        <v>0</v>
      </c>
      <c r="M40" s="67">
        <v>0</v>
      </c>
      <c r="N40" s="67">
        <v>0</v>
      </c>
      <c r="O40" s="56" t="str">
        <f t="shared" si="5"/>
        <v>Not Applicable</v>
      </c>
      <c r="P40" s="56">
        <f t="shared" si="6"/>
        <v>0</v>
      </c>
      <c r="Q40" s="62">
        <f t="shared" si="9"/>
        <v>0</v>
      </c>
      <c r="R40" s="153">
        <f t="shared" si="7"/>
        <v>0</v>
      </c>
      <c r="S40" s="154"/>
      <c r="T40" s="3" t="str">
        <f t="shared" si="8"/>
        <v>LONG</v>
      </c>
    </row>
    <row r="41" spans="1:20">
      <c r="A41" s="73"/>
      <c r="B41" s="75"/>
      <c r="C41" s="56">
        <f t="shared" si="0"/>
        <v>0</v>
      </c>
      <c r="D41" s="57">
        <f t="shared" si="10"/>
        <v>0</v>
      </c>
      <c r="E41" s="58" t="str">
        <f t="shared" si="1"/>
        <v>H</v>
      </c>
      <c r="F41" s="153">
        <f t="shared" si="2"/>
        <v>0</v>
      </c>
      <c r="G41" s="153" t="e">
        <f t="shared" si="3"/>
        <v>#VALUE!</v>
      </c>
      <c r="H41" s="153">
        <f t="shared" si="4"/>
        <v>0</v>
      </c>
      <c r="I41" s="153"/>
      <c r="J41" s="66">
        <v>0</v>
      </c>
      <c r="K41" s="67">
        <v>0</v>
      </c>
      <c r="L41" s="67">
        <v>0</v>
      </c>
      <c r="M41" s="67">
        <v>0</v>
      </c>
      <c r="N41" s="67">
        <v>0</v>
      </c>
      <c r="O41" s="56" t="str">
        <f t="shared" si="5"/>
        <v>Not Applicable</v>
      </c>
      <c r="P41" s="56">
        <f t="shared" si="6"/>
        <v>0</v>
      </c>
      <c r="Q41" s="62">
        <f t="shared" si="9"/>
        <v>0</v>
      </c>
      <c r="R41" s="153">
        <f t="shared" si="7"/>
        <v>0</v>
      </c>
      <c r="S41" s="154"/>
      <c r="T41" s="3" t="str">
        <f t="shared" si="8"/>
        <v>LONG</v>
      </c>
    </row>
    <row r="42" spans="1:20">
      <c r="A42" s="73"/>
      <c r="B42" s="75"/>
      <c r="C42" s="56">
        <f t="shared" si="0"/>
        <v>0</v>
      </c>
      <c r="D42" s="57">
        <f t="shared" si="10"/>
        <v>0</v>
      </c>
      <c r="E42" s="58" t="str">
        <f t="shared" si="1"/>
        <v>H</v>
      </c>
      <c r="F42" s="153">
        <f t="shared" si="2"/>
        <v>0</v>
      </c>
      <c r="G42" s="153" t="e">
        <f t="shared" si="3"/>
        <v>#VALUE!</v>
      </c>
      <c r="H42" s="153">
        <f t="shared" si="4"/>
        <v>0</v>
      </c>
      <c r="I42" s="153"/>
      <c r="J42" s="66">
        <v>0</v>
      </c>
      <c r="K42" s="67">
        <v>0</v>
      </c>
      <c r="L42" s="67">
        <v>0</v>
      </c>
      <c r="M42" s="67">
        <v>0</v>
      </c>
      <c r="N42" s="67">
        <v>0</v>
      </c>
      <c r="O42" s="56" t="str">
        <f t="shared" si="5"/>
        <v>Not Applicable</v>
      </c>
      <c r="P42" s="56">
        <f t="shared" si="6"/>
        <v>0</v>
      </c>
      <c r="Q42" s="62">
        <f t="shared" si="9"/>
        <v>0</v>
      </c>
      <c r="R42" s="153">
        <f t="shared" si="7"/>
        <v>0</v>
      </c>
      <c r="S42" s="154"/>
      <c r="T42" s="3" t="str">
        <f t="shared" si="8"/>
        <v>LONG</v>
      </c>
    </row>
    <row r="43" spans="1:20">
      <c r="A43" s="73"/>
      <c r="B43" s="75"/>
      <c r="C43" s="56">
        <f t="shared" si="0"/>
        <v>0</v>
      </c>
      <c r="D43" s="57">
        <f t="shared" si="10"/>
        <v>0</v>
      </c>
      <c r="E43" s="58" t="str">
        <f t="shared" si="1"/>
        <v>H</v>
      </c>
      <c r="F43" s="153">
        <f t="shared" si="2"/>
        <v>0</v>
      </c>
      <c r="G43" s="153" t="e">
        <f t="shared" si="3"/>
        <v>#VALUE!</v>
      </c>
      <c r="H43" s="153">
        <f t="shared" si="4"/>
        <v>0</v>
      </c>
      <c r="I43" s="153"/>
      <c r="J43" s="66">
        <v>0</v>
      </c>
      <c r="K43" s="67">
        <v>0</v>
      </c>
      <c r="L43" s="67">
        <v>0</v>
      </c>
      <c r="M43" s="67">
        <v>0</v>
      </c>
      <c r="N43" s="67">
        <v>0</v>
      </c>
      <c r="O43" s="56" t="str">
        <f t="shared" si="5"/>
        <v>Not Applicable</v>
      </c>
      <c r="P43" s="56">
        <f t="shared" si="6"/>
        <v>0</v>
      </c>
      <c r="Q43" s="62">
        <f t="shared" si="9"/>
        <v>0</v>
      </c>
      <c r="R43" s="153">
        <f t="shared" si="7"/>
        <v>0</v>
      </c>
      <c r="S43" s="154"/>
      <c r="T43" s="3" t="str">
        <f t="shared" si="8"/>
        <v>LONG</v>
      </c>
    </row>
    <row r="44" spans="1:20">
      <c r="A44" s="73"/>
      <c r="B44" s="75"/>
      <c r="C44" s="56">
        <f t="shared" si="0"/>
        <v>0</v>
      </c>
      <c r="D44" s="57">
        <f t="shared" si="10"/>
        <v>0</v>
      </c>
      <c r="E44" s="58" t="str">
        <f t="shared" si="1"/>
        <v>H</v>
      </c>
      <c r="F44" s="153">
        <f t="shared" si="2"/>
        <v>0</v>
      </c>
      <c r="G44" s="153" t="e">
        <f t="shared" si="3"/>
        <v>#VALUE!</v>
      </c>
      <c r="H44" s="153">
        <f t="shared" si="4"/>
        <v>0</v>
      </c>
      <c r="I44" s="153"/>
      <c r="J44" s="66">
        <v>0</v>
      </c>
      <c r="K44" s="67">
        <v>0</v>
      </c>
      <c r="L44" s="67">
        <v>0</v>
      </c>
      <c r="M44" s="67">
        <v>0</v>
      </c>
      <c r="N44" s="67">
        <v>0</v>
      </c>
      <c r="O44" s="56" t="str">
        <f t="shared" si="5"/>
        <v>Not Applicable</v>
      </c>
      <c r="P44" s="56">
        <f t="shared" si="6"/>
        <v>0</v>
      </c>
      <c r="Q44" s="62">
        <f t="shared" si="9"/>
        <v>0</v>
      </c>
      <c r="R44" s="153">
        <f t="shared" si="7"/>
        <v>0</v>
      </c>
      <c r="S44" s="154"/>
      <c r="T44" s="3" t="str">
        <f t="shared" si="8"/>
        <v>LONG</v>
      </c>
    </row>
    <row r="45" spans="1:20">
      <c r="A45" s="73"/>
      <c r="B45" s="75"/>
      <c r="C45" s="56">
        <f t="shared" si="0"/>
        <v>0</v>
      </c>
      <c r="D45" s="57">
        <f t="shared" si="10"/>
        <v>0</v>
      </c>
      <c r="E45" s="58" t="str">
        <f t="shared" si="1"/>
        <v>H</v>
      </c>
      <c r="F45" s="153">
        <f t="shared" si="2"/>
        <v>0</v>
      </c>
      <c r="G45" s="153" t="e">
        <f t="shared" si="3"/>
        <v>#VALUE!</v>
      </c>
      <c r="H45" s="153">
        <f t="shared" si="4"/>
        <v>0</v>
      </c>
      <c r="I45" s="153"/>
      <c r="J45" s="66">
        <v>0</v>
      </c>
      <c r="K45" s="67">
        <v>0</v>
      </c>
      <c r="L45" s="67">
        <v>0</v>
      </c>
      <c r="M45" s="67">
        <v>0</v>
      </c>
      <c r="N45" s="67">
        <v>0</v>
      </c>
      <c r="O45" s="56" t="str">
        <f t="shared" si="5"/>
        <v>Not Applicable</v>
      </c>
      <c r="P45" s="56">
        <f t="shared" si="6"/>
        <v>0</v>
      </c>
      <c r="Q45" s="62">
        <f t="shared" si="9"/>
        <v>0</v>
      </c>
      <c r="R45" s="153">
        <f t="shared" si="7"/>
        <v>0</v>
      </c>
      <c r="S45" s="154"/>
      <c r="T45" s="3" t="str">
        <f t="shared" si="8"/>
        <v>LONG</v>
      </c>
    </row>
    <row r="46" spans="1:20">
      <c r="A46" s="73"/>
      <c r="B46" s="75"/>
      <c r="C46" s="56">
        <f t="shared" si="0"/>
        <v>0</v>
      </c>
      <c r="D46" s="57">
        <f t="shared" si="10"/>
        <v>0</v>
      </c>
      <c r="E46" s="58" t="str">
        <f t="shared" si="1"/>
        <v>H</v>
      </c>
      <c r="F46" s="153">
        <f t="shared" si="2"/>
        <v>0</v>
      </c>
      <c r="G46" s="153" t="e">
        <f t="shared" si="3"/>
        <v>#VALUE!</v>
      </c>
      <c r="H46" s="153">
        <f t="shared" si="4"/>
        <v>0</v>
      </c>
      <c r="I46" s="153"/>
      <c r="J46" s="66">
        <v>0</v>
      </c>
      <c r="K46" s="67">
        <v>0</v>
      </c>
      <c r="L46" s="67">
        <v>0</v>
      </c>
      <c r="M46" s="67">
        <v>0</v>
      </c>
      <c r="N46" s="67">
        <v>0</v>
      </c>
      <c r="O46" s="56" t="str">
        <f t="shared" si="5"/>
        <v>Not Applicable</v>
      </c>
      <c r="P46" s="56">
        <f t="shared" si="6"/>
        <v>0</v>
      </c>
      <c r="Q46" s="62">
        <f t="shared" si="9"/>
        <v>0</v>
      </c>
      <c r="R46" s="153">
        <f t="shared" si="7"/>
        <v>0</v>
      </c>
      <c r="S46" s="154"/>
      <c r="T46" s="3" t="str">
        <f t="shared" si="8"/>
        <v>LONG</v>
      </c>
    </row>
    <row r="47" spans="1:20">
      <c r="A47" s="73"/>
      <c r="B47" s="75"/>
      <c r="C47" s="56">
        <f t="shared" si="0"/>
        <v>0</v>
      </c>
      <c r="D47" s="57">
        <f t="shared" si="10"/>
        <v>0</v>
      </c>
      <c r="E47" s="58" t="str">
        <f t="shared" si="1"/>
        <v>H</v>
      </c>
      <c r="F47" s="153">
        <f t="shared" si="2"/>
        <v>0</v>
      </c>
      <c r="G47" s="153" t="e">
        <f t="shared" si="3"/>
        <v>#VALUE!</v>
      </c>
      <c r="H47" s="153">
        <f t="shared" si="4"/>
        <v>0</v>
      </c>
      <c r="I47" s="153"/>
      <c r="J47" s="66">
        <v>0</v>
      </c>
      <c r="K47" s="67">
        <v>0</v>
      </c>
      <c r="L47" s="67">
        <v>0</v>
      </c>
      <c r="M47" s="67">
        <v>0</v>
      </c>
      <c r="N47" s="67">
        <v>0</v>
      </c>
      <c r="O47" s="56" t="str">
        <f t="shared" si="5"/>
        <v>Not Applicable</v>
      </c>
      <c r="P47" s="56">
        <f t="shared" si="6"/>
        <v>0</v>
      </c>
      <c r="Q47" s="62">
        <f t="shared" si="9"/>
        <v>0</v>
      </c>
      <c r="R47" s="153">
        <f t="shared" si="7"/>
        <v>0</v>
      </c>
      <c r="S47" s="154"/>
      <c r="T47" s="3" t="str">
        <f t="shared" si="8"/>
        <v>LONG</v>
      </c>
    </row>
    <row r="48" spans="1:20">
      <c r="A48" s="73"/>
      <c r="B48" s="75"/>
      <c r="C48" s="56">
        <f t="shared" si="0"/>
        <v>0</v>
      </c>
      <c r="D48" s="57">
        <f t="shared" si="10"/>
        <v>0</v>
      </c>
      <c r="E48" s="58" t="str">
        <f t="shared" si="1"/>
        <v>H</v>
      </c>
      <c r="F48" s="153">
        <f t="shared" si="2"/>
        <v>0</v>
      </c>
      <c r="G48" s="153" t="e">
        <f t="shared" si="3"/>
        <v>#VALUE!</v>
      </c>
      <c r="H48" s="153">
        <f t="shared" si="4"/>
        <v>0</v>
      </c>
      <c r="I48" s="153"/>
      <c r="J48" s="66">
        <v>0</v>
      </c>
      <c r="K48" s="67">
        <v>0</v>
      </c>
      <c r="L48" s="67">
        <v>0</v>
      </c>
      <c r="M48" s="67">
        <v>0</v>
      </c>
      <c r="N48" s="67">
        <v>0</v>
      </c>
      <c r="O48" s="56" t="str">
        <f t="shared" si="5"/>
        <v>Not Applicable</v>
      </c>
      <c r="P48" s="56">
        <f t="shared" si="6"/>
        <v>0</v>
      </c>
      <c r="Q48" s="62">
        <f t="shared" ref="Q48:Q86" si="11">IF(J48=0,Q47,  IF(E48="P",Q47+(J48/2), IF(E48="S",Q47-(J48/4),  Q47)))</f>
        <v>0</v>
      </c>
      <c r="R48" s="153">
        <f t="shared" si="7"/>
        <v>0</v>
      </c>
      <c r="S48" s="154"/>
      <c r="T48" s="3" t="str">
        <f t="shared" si="8"/>
        <v>LONG</v>
      </c>
    </row>
    <row r="49" spans="1:20">
      <c r="A49" s="73"/>
      <c r="B49" s="75"/>
      <c r="C49" s="56">
        <f t="shared" si="0"/>
        <v>0</v>
      </c>
      <c r="D49" s="57">
        <f t="shared" si="10"/>
        <v>0</v>
      </c>
      <c r="E49" s="58" t="str">
        <f t="shared" si="1"/>
        <v>H</v>
      </c>
      <c r="F49" s="153">
        <f t="shared" si="2"/>
        <v>0</v>
      </c>
      <c r="G49" s="153" t="e">
        <f t="shared" si="3"/>
        <v>#VALUE!</v>
      </c>
      <c r="H49" s="153">
        <f t="shared" si="4"/>
        <v>0</v>
      </c>
      <c r="I49" s="153"/>
      <c r="J49" s="66">
        <v>0</v>
      </c>
      <c r="K49" s="67">
        <v>0</v>
      </c>
      <c r="L49" s="67">
        <v>0</v>
      </c>
      <c r="M49" s="67">
        <v>0</v>
      </c>
      <c r="N49" s="67">
        <v>0</v>
      </c>
      <c r="O49" s="56" t="str">
        <f t="shared" si="5"/>
        <v>Not Applicable</v>
      </c>
      <c r="P49" s="56">
        <f t="shared" si="6"/>
        <v>0</v>
      </c>
      <c r="Q49" s="62">
        <f t="shared" si="11"/>
        <v>0</v>
      </c>
      <c r="R49" s="153">
        <f t="shared" si="7"/>
        <v>0</v>
      </c>
      <c r="S49" s="154"/>
      <c r="T49" s="3" t="str">
        <f t="shared" si="8"/>
        <v>LONG</v>
      </c>
    </row>
    <row r="50" spans="1:20">
      <c r="A50" s="73"/>
      <c r="B50" s="75"/>
      <c r="C50" s="56">
        <f t="shared" si="0"/>
        <v>0</v>
      </c>
      <c r="D50" s="57">
        <f t="shared" si="10"/>
        <v>0</v>
      </c>
      <c r="E50" s="58" t="str">
        <f t="shared" si="1"/>
        <v>H</v>
      </c>
      <c r="F50" s="153">
        <f t="shared" si="2"/>
        <v>0</v>
      </c>
      <c r="G50" s="153" t="e">
        <f t="shared" si="3"/>
        <v>#VALUE!</v>
      </c>
      <c r="H50" s="153">
        <f t="shared" si="4"/>
        <v>0</v>
      </c>
      <c r="I50" s="153"/>
      <c r="J50" s="66">
        <v>0</v>
      </c>
      <c r="K50" s="67">
        <v>0</v>
      </c>
      <c r="L50" s="67">
        <v>0</v>
      </c>
      <c r="M50" s="67">
        <v>0</v>
      </c>
      <c r="N50" s="67">
        <v>0</v>
      </c>
      <c r="O50" s="56" t="str">
        <f t="shared" si="5"/>
        <v>Not Applicable</v>
      </c>
      <c r="P50" s="56">
        <f t="shared" si="6"/>
        <v>0</v>
      </c>
      <c r="Q50" s="62">
        <f t="shared" si="11"/>
        <v>0</v>
      </c>
      <c r="R50" s="153">
        <f t="shared" si="7"/>
        <v>0</v>
      </c>
      <c r="S50" s="154"/>
      <c r="T50" s="3" t="str">
        <f t="shared" si="8"/>
        <v>LONG</v>
      </c>
    </row>
    <row r="51" spans="1:20">
      <c r="A51" s="73"/>
      <c r="B51" s="75"/>
      <c r="C51" s="56">
        <f t="shared" si="0"/>
        <v>0</v>
      </c>
      <c r="D51" s="57">
        <f t="shared" si="10"/>
        <v>0</v>
      </c>
      <c r="E51" s="58" t="str">
        <f t="shared" si="1"/>
        <v>H</v>
      </c>
      <c r="F51" s="153">
        <f t="shared" si="2"/>
        <v>0</v>
      </c>
      <c r="G51" s="153" t="e">
        <f t="shared" si="3"/>
        <v>#VALUE!</v>
      </c>
      <c r="H51" s="153">
        <f t="shared" si="4"/>
        <v>0</v>
      </c>
      <c r="I51" s="153"/>
      <c r="J51" s="66">
        <v>0</v>
      </c>
      <c r="K51" s="67">
        <v>0</v>
      </c>
      <c r="L51" s="67">
        <v>0</v>
      </c>
      <c r="M51" s="67">
        <v>0</v>
      </c>
      <c r="N51" s="67">
        <v>0</v>
      </c>
      <c r="O51" s="56" t="str">
        <f t="shared" si="5"/>
        <v>Not Applicable</v>
      </c>
      <c r="P51" s="56">
        <f t="shared" si="6"/>
        <v>0</v>
      </c>
      <c r="Q51" s="62">
        <f t="shared" si="11"/>
        <v>0</v>
      </c>
      <c r="R51" s="153">
        <f t="shared" si="7"/>
        <v>0</v>
      </c>
      <c r="S51" s="154"/>
      <c r="T51" s="3" t="str">
        <f t="shared" si="8"/>
        <v>LONG</v>
      </c>
    </row>
    <row r="52" spans="1:20">
      <c r="A52" s="73"/>
      <c r="B52" s="75"/>
      <c r="C52" s="56">
        <f t="shared" si="0"/>
        <v>0</v>
      </c>
      <c r="D52" s="57">
        <f t="shared" si="10"/>
        <v>0</v>
      </c>
      <c r="E52" s="58" t="str">
        <f t="shared" si="1"/>
        <v>H</v>
      </c>
      <c r="F52" s="153">
        <f t="shared" si="2"/>
        <v>0</v>
      </c>
      <c r="G52" s="153" t="e">
        <f t="shared" si="3"/>
        <v>#VALUE!</v>
      </c>
      <c r="H52" s="153">
        <f t="shared" si="4"/>
        <v>0</v>
      </c>
      <c r="I52" s="153"/>
      <c r="J52" s="66">
        <v>0</v>
      </c>
      <c r="K52" s="67">
        <v>0</v>
      </c>
      <c r="L52" s="67">
        <v>0</v>
      </c>
      <c r="M52" s="67">
        <v>0</v>
      </c>
      <c r="N52" s="67">
        <v>0</v>
      </c>
      <c r="O52" s="56" t="str">
        <f t="shared" si="5"/>
        <v>Not Applicable</v>
      </c>
      <c r="P52" s="56">
        <f t="shared" si="6"/>
        <v>0</v>
      </c>
      <c r="Q52" s="62">
        <f t="shared" si="11"/>
        <v>0</v>
      </c>
      <c r="R52" s="153">
        <f t="shared" si="7"/>
        <v>0</v>
      </c>
      <c r="S52" s="154"/>
      <c r="T52" s="3" t="str">
        <f t="shared" si="8"/>
        <v>LONG</v>
      </c>
    </row>
    <row r="53" spans="1:20">
      <c r="A53" s="73"/>
      <c r="B53" s="75"/>
      <c r="C53" s="56">
        <f t="shared" si="0"/>
        <v>0</v>
      </c>
      <c r="D53" s="57">
        <f t="shared" si="10"/>
        <v>0</v>
      </c>
      <c r="E53" s="58" t="str">
        <f t="shared" si="1"/>
        <v>H</v>
      </c>
      <c r="F53" s="153">
        <f t="shared" si="2"/>
        <v>0</v>
      </c>
      <c r="G53" s="153" t="e">
        <f t="shared" si="3"/>
        <v>#VALUE!</v>
      </c>
      <c r="H53" s="153">
        <f t="shared" si="4"/>
        <v>0</v>
      </c>
      <c r="I53" s="153"/>
      <c r="J53" s="66">
        <v>0</v>
      </c>
      <c r="K53" s="67">
        <v>0</v>
      </c>
      <c r="L53" s="67">
        <v>0</v>
      </c>
      <c r="M53" s="67">
        <v>0</v>
      </c>
      <c r="N53" s="67">
        <v>0</v>
      </c>
      <c r="O53" s="56" t="str">
        <f t="shared" si="5"/>
        <v>Not Applicable</v>
      </c>
      <c r="P53" s="56">
        <f t="shared" si="6"/>
        <v>0</v>
      </c>
      <c r="Q53" s="62">
        <f t="shared" si="11"/>
        <v>0</v>
      </c>
      <c r="R53" s="153">
        <f t="shared" si="7"/>
        <v>0</v>
      </c>
      <c r="S53" s="154"/>
      <c r="T53" s="3" t="str">
        <f t="shared" si="8"/>
        <v>LONG</v>
      </c>
    </row>
    <row r="54" spans="1:20">
      <c r="A54" s="73"/>
      <c r="B54" s="75"/>
      <c r="C54" s="56">
        <f t="shared" si="0"/>
        <v>0</v>
      </c>
      <c r="D54" s="57">
        <f t="shared" si="10"/>
        <v>0</v>
      </c>
      <c r="E54" s="58" t="str">
        <f t="shared" si="1"/>
        <v>H</v>
      </c>
      <c r="F54" s="153">
        <f t="shared" si="2"/>
        <v>0</v>
      </c>
      <c r="G54" s="153" t="e">
        <f t="shared" si="3"/>
        <v>#VALUE!</v>
      </c>
      <c r="H54" s="153">
        <f t="shared" si="4"/>
        <v>0</v>
      </c>
      <c r="I54" s="153"/>
      <c r="J54" s="66">
        <v>0</v>
      </c>
      <c r="K54" s="67">
        <v>0</v>
      </c>
      <c r="L54" s="67">
        <v>0</v>
      </c>
      <c r="M54" s="67">
        <v>0</v>
      </c>
      <c r="N54" s="67">
        <v>0</v>
      </c>
      <c r="O54" s="56" t="str">
        <f t="shared" si="5"/>
        <v>Not Applicable</v>
      </c>
      <c r="P54" s="56">
        <f t="shared" si="6"/>
        <v>0</v>
      </c>
      <c r="Q54" s="62">
        <f t="shared" si="11"/>
        <v>0</v>
      </c>
      <c r="R54" s="153">
        <f t="shared" si="7"/>
        <v>0</v>
      </c>
      <c r="S54" s="154"/>
      <c r="T54" s="3" t="str">
        <f t="shared" si="8"/>
        <v>LONG</v>
      </c>
    </row>
    <row r="55" spans="1:20">
      <c r="A55" s="73"/>
      <c r="B55" s="75"/>
      <c r="C55" s="56">
        <f t="shared" si="0"/>
        <v>0</v>
      </c>
      <c r="D55" s="57">
        <f t="shared" si="10"/>
        <v>0</v>
      </c>
      <c r="E55" s="58" t="str">
        <f t="shared" si="1"/>
        <v>H</v>
      </c>
      <c r="F55" s="153">
        <f t="shared" si="2"/>
        <v>0</v>
      </c>
      <c r="G55" s="153" t="e">
        <f t="shared" si="3"/>
        <v>#VALUE!</v>
      </c>
      <c r="H55" s="153">
        <f t="shared" si="4"/>
        <v>0</v>
      </c>
      <c r="I55" s="153"/>
      <c r="J55" s="66">
        <v>0</v>
      </c>
      <c r="K55" s="67">
        <v>0</v>
      </c>
      <c r="L55" s="67">
        <v>0</v>
      </c>
      <c r="M55" s="67">
        <v>0</v>
      </c>
      <c r="N55" s="67">
        <v>0</v>
      </c>
      <c r="O55" s="56" t="str">
        <f t="shared" si="5"/>
        <v>Not Applicable</v>
      </c>
      <c r="P55" s="56">
        <f t="shared" si="6"/>
        <v>0</v>
      </c>
      <c r="Q55" s="62">
        <f t="shared" si="11"/>
        <v>0</v>
      </c>
      <c r="R55" s="153">
        <f t="shared" si="7"/>
        <v>0</v>
      </c>
      <c r="S55" s="154"/>
      <c r="T55" s="3" t="str">
        <f t="shared" si="8"/>
        <v>LONG</v>
      </c>
    </row>
    <row r="56" spans="1:20">
      <c r="A56" s="73"/>
      <c r="B56" s="75"/>
      <c r="C56" s="56">
        <f t="shared" si="0"/>
        <v>0</v>
      </c>
      <c r="D56" s="57">
        <f t="shared" si="10"/>
        <v>0</v>
      </c>
      <c r="E56" s="58" t="str">
        <f t="shared" si="1"/>
        <v>H</v>
      </c>
      <c r="F56" s="153">
        <f t="shared" si="2"/>
        <v>0</v>
      </c>
      <c r="G56" s="153" t="e">
        <f t="shared" si="3"/>
        <v>#VALUE!</v>
      </c>
      <c r="H56" s="153">
        <f t="shared" si="4"/>
        <v>0</v>
      </c>
      <c r="I56" s="153"/>
      <c r="J56" s="66">
        <v>0</v>
      </c>
      <c r="K56" s="67">
        <v>0</v>
      </c>
      <c r="L56" s="67">
        <v>0</v>
      </c>
      <c r="M56" s="67">
        <v>0</v>
      </c>
      <c r="N56" s="67">
        <v>0</v>
      </c>
      <c r="O56" s="56" t="str">
        <f t="shared" si="5"/>
        <v>Not Applicable</v>
      </c>
      <c r="P56" s="56">
        <f t="shared" si="6"/>
        <v>0</v>
      </c>
      <c r="Q56" s="62">
        <f t="shared" si="11"/>
        <v>0</v>
      </c>
      <c r="R56" s="153">
        <f t="shared" si="7"/>
        <v>0</v>
      </c>
      <c r="S56" s="154"/>
      <c r="T56" s="3" t="str">
        <f t="shared" si="8"/>
        <v>LONG</v>
      </c>
    </row>
    <row r="57" spans="1:20">
      <c r="A57" s="73"/>
      <c r="B57" s="75"/>
      <c r="C57" s="56">
        <f t="shared" si="0"/>
        <v>0</v>
      </c>
      <c r="D57" s="57">
        <f t="shared" si="10"/>
        <v>0</v>
      </c>
      <c r="E57" s="58" t="str">
        <f t="shared" si="1"/>
        <v>H</v>
      </c>
      <c r="F57" s="153">
        <f t="shared" si="2"/>
        <v>0</v>
      </c>
      <c r="G57" s="153" t="e">
        <f t="shared" si="3"/>
        <v>#VALUE!</v>
      </c>
      <c r="H57" s="153">
        <f t="shared" si="4"/>
        <v>0</v>
      </c>
      <c r="I57" s="153"/>
      <c r="J57" s="66">
        <v>0</v>
      </c>
      <c r="K57" s="67">
        <v>0</v>
      </c>
      <c r="L57" s="67">
        <v>0</v>
      </c>
      <c r="M57" s="67">
        <v>0</v>
      </c>
      <c r="N57" s="67">
        <v>0</v>
      </c>
      <c r="O57" s="56" t="str">
        <f t="shared" si="5"/>
        <v>Not Applicable</v>
      </c>
      <c r="P57" s="56">
        <f t="shared" si="6"/>
        <v>0</v>
      </c>
      <c r="Q57" s="62">
        <f t="shared" si="11"/>
        <v>0</v>
      </c>
      <c r="R57" s="153">
        <f t="shared" si="7"/>
        <v>0</v>
      </c>
      <c r="S57" s="154"/>
      <c r="T57" s="3" t="str">
        <f t="shared" si="8"/>
        <v>LONG</v>
      </c>
    </row>
    <row r="58" spans="1:20">
      <c r="A58" s="73"/>
      <c r="B58" s="75"/>
      <c r="C58" s="56">
        <f t="shared" si="0"/>
        <v>0</v>
      </c>
      <c r="D58" s="57">
        <f t="shared" si="10"/>
        <v>0</v>
      </c>
      <c r="E58" s="58" t="str">
        <f t="shared" si="1"/>
        <v>H</v>
      </c>
      <c r="F58" s="153">
        <f t="shared" si="2"/>
        <v>0</v>
      </c>
      <c r="G58" s="153" t="e">
        <f t="shared" si="3"/>
        <v>#VALUE!</v>
      </c>
      <c r="H58" s="153">
        <f t="shared" si="4"/>
        <v>0</v>
      </c>
      <c r="I58" s="153"/>
      <c r="J58" s="66">
        <v>0</v>
      </c>
      <c r="K58" s="67">
        <v>0</v>
      </c>
      <c r="L58" s="67">
        <v>0</v>
      </c>
      <c r="M58" s="67">
        <v>0</v>
      </c>
      <c r="N58" s="67">
        <v>0</v>
      </c>
      <c r="O58" s="56" t="str">
        <f t="shared" si="5"/>
        <v>Not Applicable</v>
      </c>
      <c r="P58" s="56">
        <f t="shared" si="6"/>
        <v>0</v>
      </c>
      <c r="Q58" s="62">
        <f t="shared" si="11"/>
        <v>0</v>
      </c>
      <c r="R58" s="153">
        <f t="shared" si="7"/>
        <v>0</v>
      </c>
      <c r="S58" s="154"/>
      <c r="T58" s="3" t="str">
        <f t="shared" si="8"/>
        <v>LONG</v>
      </c>
    </row>
    <row r="59" spans="1:20">
      <c r="A59" s="73"/>
      <c r="B59" s="75"/>
      <c r="C59" s="56">
        <f t="shared" si="0"/>
        <v>0</v>
      </c>
      <c r="D59" s="57">
        <f t="shared" si="10"/>
        <v>0</v>
      </c>
      <c r="E59" s="58" t="str">
        <f t="shared" si="1"/>
        <v>H</v>
      </c>
      <c r="F59" s="153">
        <f t="shared" si="2"/>
        <v>0</v>
      </c>
      <c r="G59" s="153" t="e">
        <f t="shared" si="3"/>
        <v>#VALUE!</v>
      </c>
      <c r="H59" s="153">
        <f t="shared" si="4"/>
        <v>0</v>
      </c>
      <c r="I59" s="153"/>
      <c r="J59" s="66">
        <v>0</v>
      </c>
      <c r="K59" s="67">
        <v>0</v>
      </c>
      <c r="L59" s="67">
        <v>0</v>
      </c>
      <c r="M59" s="67">
        <v>0</v>
      </c>
      <c r="N59" s="67">
        <v>0</v>
      </c>
      <c r="O59" s="56" t="str">
        <f t="shared" si="5"/>
        <v>Not Applicable</v>
      </c>
      <c r="P59" s="56">
        <f t="shared" si="6"/>
        <v>0</v>
      </c>
      <c r="Q59" s="62">
        <f t="shared" si="11"/>
        <v>0</v>
      </c>
      <c r="R59" s="153">
        <f t="shared" si="7"/>
        <v>0</v>
      </c>
      <c r="S59" s="154"/>
      <c r="T59" s="3" t="str">
        <f t="shared" si="8"/>
        <v>LONG</v>
      </c>
    </row>
    <row r="60" spans="1:20">
      <c r="A60" s="73"/>
      <c r="B60" s="75"/>
      <c r="C60" s="56">
        <f t="shared" si="0"/>
        <v>0</v>
      </c>
      <c r="D60" s="57">
        <f t="shared" si="10"/>
        <v>0</v>
      </c>
      <c r="E60" s="58" t="str">
        <f t="shared" si="1"/>
        <v>H</v>
      </c>
      <c r="F60" s="153">
        <f t="shared" si="2"/>
        <v>0</v>
      </c>
      <c r="G60" s="153" t="e">
        <f t="shared" si="3"/>
        <v>#VALUE!</v>
      </c>
      <c r="H60" s="153">
        <f t="shared" si="4"/>
        <v>0</v>
      </c>
      <c r="I60" s="153"/>
      <c r="J60" s="66">
        <v>0</v>
      </c>
      <c r="K60" s="67">
        <v>0</v>
      </c>
      <c r="L60" s="67">
        <v>0</v>
      </c>
      <c r="M60" s="67">
        <v>0</v>
      </c>
      <c r="N60" s="67">
        <v>0</v>
      </c>
      <c r="O60" s="56" t="str">
        <f t="shared" si="5"/>
        <v>Not Applicable</v>
      </c>
      <c r="P60" s="56">
        <f t="shared" si="6"/>
        <v>0</v>
      </c>
      <c r="Q60" s="62">
        <f t="shared" si="11"/>
        <v>0</v>
      </c>
      <c r="R60" s="153">
        <f t="shared" si="7"/>
        <v>0</v>
      </c>
      <c r="S60" s="154"/>
      <c r="T60" s="3" t="str">
        <f t="shared" si="8"/>
        <v>LONG</v>
      </c>
    </row>
    <row r="61" spans="1:20">
      <c r="A61" s="73"/>
      <c r="B61" s="75"/>
      <c r="C61" s="56">
        <f t="shared" si="0"/>
        <v>0</v>
      </c>
      <c r="D61" s="57">
        <f t="shared" si="10"/>
        <v>0</v>
      </c>
      <c r="E61" s="58" t="str">
        <f t="shared" si="1"/>
        <v>H</v>
      </c>
      <c r="F61" s="153">
        <f t="shared" si="2"/>
        <v>0</v>
      </c>
      <c r="G61" s="153" t="e">
        <f t="shared" si="3"/>
        <v>#VALUE!</v>
      </c>
      <c r="H61" s="153">
        <f t="shared" si="4"/>
        <v>0</v>
      </c>
      <c r="I61" s="153"/>
      <c r="J61" s="66">
        <v>0</v>
      </c>
      <c r="K61" s="67">
        <v>0</v>
      </c>
      <c r="L61" s="67">
        <v>0</v>
      </c>
      <c r="M61" s="67">
        <v>0</v>
      </c>
      <c r="N61" s="67">
        <v>0</v>
      </c>
      <c r="O61" s="56" t="str">
        <f t="shared" si="5"/>
        <v>Not Applicable</v>
      </c>
      <c r="P61" s="56">
        <f t="shared" si="6"/>
        <v>0</v>
      </c>
      <c r="Q61" s="62">
        <f t="shared" si="11"/>
        <v>0</v>
      </c>
      <c r="R61" s="153">
        <f t="shared" si="7"/>
        <v>0</v>
      </c>
      <c r="S61" s="154"/>
      <c r="T61" s="3" t="str">
        <f t="shared" si="8"/>
        <v>LONG</v>
      </c>
    </row>
    <row r="62" spans="1:20">
      <c r="A62" s="73"/>
      <c r="B62" s="75"/>
      <c r="C62" s="56">
        <f t="shared" si="0"/>
        <v>0</v>
      </c>
      <c r="D62" s="57">
        <f t="shared" si="10"/>
        <v>0</v>
      </c>
      <c r="E62" s="58" t="str">
        <f t="shared" si="1"/>
        <v>H</v>
      </c>
      <c r="F62" s="153">
        <f t="shared" si="2"/>
        <v>0</v>
      </c>
      <c r="G62" s="153" t="e">
        <f t="shared" si="3"/>
        <v>#VALUE!</v>
      </c>
      <c r="H62" s="153">
        <f t="shared" si="4"/>
        <v>0</v>
      </c>
      <c r="I62" s="153"/>
      <c r="J62" s="66">
        <v>0</v>
      </c>
      <c r="K62" s="67">
        <v>0</v>
      </c>
      <c r="L62" s="67">
        <v>0</v>
      </c>
      <c r="M62" s="67">
        <v>0</v>
      </c>
      <c r="N62" s="67">
        <v>0</v>
      </c>
      <c r="O62" s="56" t="str">
        <f t="shared" si="5"/>
        <v>Not Applicable</v>
      </c>
      <c r="P62" s="56">
        <f t="shared" si="6"/>
        <v>0</v>
      </c>
      <c r="Q62" s="62">
        <f t="shared" si="11"/>
        <v>0</v>
      </c>
      <c r="R62" s="153">
        <f t="shared" si="7"/>
        <v>0</v>
      </c>
      <c r="S62" s="154"/>
      <c r="T62" s="3" t="str">
        <f t="shared" si="8"/>
        <v>LONG</v>
      </c>
    </row>
    <row r="63" spans="1:20">
      <c r="A63" s="73"/>
      <c r="B63" s="75"/>
      <c r="C63" s="56">
        <f t="shared" si="0"/>
        <v>0</v>
      </c>
      <c r="D63" s="57">
        <f t="shared" si="10"/>
        <v>0</v>
      </c>
      <c r="E63" s="58" t="str">
        <f t="shared" si="1"/>
        <v>H</v>
      </c>
      <c r="F63" s="153">
        <f t="shared" si="2"/>
        <v>0</v>
      </c>
      <c r="G63" s="153" t="e">
        <f t="shared" si="3"/>
        <v>#VALUE!</v>
      </c>
      <c r="H63" s="153">
        <f t="shared" si="4"/>
        <v>0</v>
      </c>
      <c r="I63" s="153"/>
      <c r="J63" s="66">
        <v>0</v>
      </c>
      <c r="K63" s="67">
        <v>0</v>
      </c>
      <c r="L63" s="67">
        <v>0</v>
      </c>
      <c r="M63" s="67">
        <v>0</v>
      </c>
      <c r="N63" s="67">
        <v>0</v>
      </c>
      <c r="O63" s="56" t="str">
        <f t="shared" si="5"/>
        <v>Not Applicable</v>
      </c>
      <c r="P63" s="56">
        <f t="shared" si="6"/>
        <v>0</v>
      </c>
      <c r="Q63" s="62">
        <f t="shared" si="11"/>
        <v>0</v>
      </c>
      <c r="R63" s="153">
        <f t="shared" si="7"/>
        <v>0</v>
      </c>
      <c r="S63" s="154"/>
      <c r="T63" s="3" t="str">
        <f t="shared" si="8"/>
        <v>LONG</v>
      </c>
    </row>
    <row r="64" spans="1:20">
      <c r="A64" s="73"/>
      <c r="B64" s="75"/>
      <c r="C64" s="56">
        <f t="shared" si="0"/>
        <v>0</v>
      </c>
      <c r="D64" s="57">
        <f t="shared" si="10"/>
        <v>0</v>
      </c>
      <c r="E64" s="58" t="str">
        <f t="shared" si="1"/>
        <v>H</v>
      </c>
      <c r="F64" s="153">
        <f t="shared" si="2"/>
        <v>0</v>
      </c>
      <c r="G64" s="153" t="e">
        <f t="shared" si="3"/>
        <v>#VALUE!</v>
      </c>
      <c r="H64" s="153">
        <f t="shared" si="4"/>
        <v>0</v>
      </c>
      <c r="I64" s="153"/>
      <c r="J64" s="66">
        <v>0</v>
      </c>
      <c r="K64" s="67">
        <v>0</v>
      </c>
      <c r="L64" s="67">
        <v>0</v>
      </c>
      <c r="M64" s="67">
        <v>0</v>
      </c>
      <c r="N64" s="67">
        <v>0</v>
      </c>
      <c r="O64" s="56" t="str">
        <f t="shared" si="5"/>
        <v>Not Applicable</v>
      </c>
      <c r="P64" s="56">
        <f t="shared" si="6"/>
        <v>0</v>
      </c>
      <c r="Q64" s="62">
        <f t="shared" si="11"/>
        <v>0</v>
      </c>
      <c r="R64" s="153">
        <f t="shared" si="7"/>
        <v>0</v>
      </c>
      <c r="S64" s="154"/>
      <c r="T64" s="3" t="str">
        <f t="shared" si="8"/>
        <v>LONG</v>
      </c>
    </row>
    <row r="65" spans="1:20">
      <c r="A65" s="73"/>
      <c r="B65" s="75"/>
      <c r="C65" s="56">
        <f t="shared" si="0"/>
        <v>0</v>
      </c>
      <c r="D65" s="57">
        <f t="shared" si="10"/>
        <v>0</v>
      </c>
      <c r="E65" s="58" t="str">
        <f t="shared" si="1"/>
        <v>H</v>
      </c>
      <c r="F65" s="153">
        <f t="shared" si="2"/>
        <v>0</v>
      </c>
      <c r="G65" s="153" t="e">
        <f t="shared" si="3"/>
        <v>#VALUE!</v>
      </c>
      <c r="H65" s="153">
        <f t="shared" si="4"/>
        <v>0</v>
      </c>
      <c r="I65" s="153"/>
      <c r="J65" s="66">
        <v>0</v>
      </c>
      <c r="K65" s="67">
        <v>0</v>
      </c>
      <c r="L65" s="67">
        <v>0</v>
      </c>
      <c r="M65" s="67">
        <v>0</v>
      </c>
      <c r="N65" s="67">
        <v>0</v>
      </c>
      <c r="O65" s="56" t="str">
        <f t="shared" si="5"/>
        <v>Not Applicable</v>
      </c>
      <c r="P65" s="56">
        <f t="shared" si="6"/>
        <v>0</v>
      </c>
      <c r="Q65" s="62">
        <f t="shared" si="11"/>
        <v>0</v>
      </c>
      <c r="R65" s="153">
        <f t="shared" si="7"/>
        <v>0</v>
      </c>
      <c r="S65" s="154"/>
      <c r="T65" s="3" t="str">
        <f t="shared" si="8"/>
        <v>LONG</v>
      </c>
    </row>
    <row r="66" spans="1:20">
      <c r="A66" s="73"/>
      <c r="B66" s="75"/>
      <c r="C66" s="56">
        <f t="shared" si="0"/>
        <v>0</v>
      </c>
      <c r="D66" s="57">
        <f t="shared" si="10"/>
        <v>0</v>
      </c>
      <c r="E66" s="58" t="str">
        <f t="shared" si="1"/>
        <v>H</v>
      </c>
      <c r="F66" s="153">
        <f t="shared" si="2"/>
        <v>0</v>
      </c>
      <c r="G66" s="153" t="e">
        <f t="shared" si="3"/>
        <v>#VALUE!</v>
      </c>
      <c r="H66" s="153">
        <f t="shared" si="4"/>
        <v>0</v>
      </c>
      <c r="I66" s="153"/>
      <c r="J66" s="66">
        <v>0</v>
      </c>
      <c r="K66" s="67">
        <v>0</v>
      </c>
      <c r="L66" s="67">
        <v>0</v>
      </c>
      <c r="M66" s="67">
        <v>0</v>
      </c>
      <c r="N66" s="67">
        <v>0</v>
      </c>
      <c r="O66" s="56" t="str">
        <f t="shared" si="5"/>
        <v>Not Applicable</v>
      </c>
      <c r="P66" s="56">
        <f t="shared" si="6"/>
        <v>0</v>
      </c>
      <c r="Q66" s="62">
        <f t="shared" si="11"/>
        <v>0</v>
      </c>
      <c r="R66" s="153">
        <f t="shared" si="7"/>
        <v>0</v>
      </c>
      <c r="S66" s="154"/>
      <c r="T66" s="3" t="str">
        <f t="shared" si="8"/>
        <v>LONG</v>
      </c>
    </row>
    <row r="67" spans="1:20">
      <c r="A67" s="73"/>
      <c r="B67" s="75"/>
      <c r="C67" s="56">
        <f t="shared" si="0"/>
        <v>0</v>
      </c>
      <c r="D67" s="57">
        <f t="shared" si="10"/>
        <v>0</v>
      </c>
      <c r="E67" s="58" t="str">
        <f t="shared" si="1"/>
        <v>H</v>
      </c>
      <c r="F67" s="153">
        <f t="shared" si="2"/>
        <v>0</v>
      </c>
      <c r="G67" s="153" t="e">
        <f t="shared" si="3"/>
        <v>#VALUE!</v>
      </c>
      <c r="H67" s="153">
        <f t="shared" si="4"/>
        <v>0</v>
      </c>
      <c r="I67" s="153"/>
      <c r="J67" s="66">
        <v>0</v>
      </c>
      <c r="K67" s="67">
        <v>0</v>
      </c>
      <c r="L67" s="67">
        <v>0</v>
      </c>
      <c r="M67" s="67">
        <v>0</v>
      </c>
      <c r="N67" s="67">
        <v>0</v>
      </c>
      <c r="O67" s="56" t="str">
        <f t="shared" si="5"/>
        <v>Not Applicable</v>
      </c>
      <c r="P67" s="56">
        <f t="shared" si="6"/>
        <v>0</v>
      </c>
      <c r="Q67" s="62">
        <f t="shared" si="11"/>
        <v>0</v>
      </c>
      <c r="R67" s="153">
        <f t="shared" si="7"/>
        <v>0</v>
      </c>
      <c r="S67" s="154"/>
      <c r="T67" s="3" t="str">
        <f t="shared" si="8"/>
        <v>LONG</v>
      </c>
    </row>
    <row r="68" spans="1:20">
      <c r="A68" s="73"/>
      <c r="B68" s="75"/>
      <c r="C68" s="56">
        <f t="shared" si="0"/>
        <v>0</v>
      </c>
      <c r="D68" s="57">
        <f t="shared" si="10"/>
        <v>0</v>
      </c>
      <c r="E68" s="58" t="str">
        <f t="shared" si="1"/>
        <v>H</v>
      </c>
      <c r="F68" s="153">
        <f t="shared" si="2"/>
        <v>0</v>
      </c>
      <c r="G68" s="153" t="e">
        <f t="shared" si="3"/>
        <v>#VALUE!</v>
      </c>
      <c r="H68" s="153">
        <f t="shared" si="4"/>
        <v>0</v>
      </c>
      <c r="I68" s="153"/>
      <c r="J68" s="66">
        <v>0</v>
      </c>
      <c r="K68" s="67">
        <v>0</v>
      </c>
      <c r="L68" s="67">
        <v>0</v>
      </c>
      <c r="M68" s="67">
        <v>0</v>
      </c>
      <c r="N68" s="67">
        <v>0</v>
      </c>
      <c r="O68" s="56" t="str">
        <f t="shared" si="5"/>
        <v>Not Applicable</v>
      </c>
      <c r="P68" s="56">
        <f t="shared" si="6"/>
        <v>0</v>
      </c>
      <c r="Q68" s="62">
        <f t="shared" si="11"/>
        <v>0</v>
      </c>
      <c r="R68" s="153">
        <f t="shared" si="7"/>
        <v>0</v>
      </c>
      <c r="S68" s="154"/>
      <c r="T68" s="3" t="str">
        <f t="shared" si="8"/>
        <v>LONG</v>
      </c>
    </row>
    <row r="69" spans="1:20">
      <c r="A69" s="73"/>
      <c r="B69" s="75"/>
      <c r="C69" s="56">
        <f t="shared" si="0"/>
        <v>0</v>
      </c>
      <c r="D69" s="57">
        <f t="shared" si="10"/>
        <v>0</v>
      </c>
      <c r="E69" s="58" t="str">
        <f t="shared" si="1"/>
        <v>H</v>
      </c>
      <c r="F69" s="153">
        <f t="shared" si="2"/>
        <v>0</v>
      </c>
      <c r="G69" s="153" t="e">
        <f t="shared" si="3"/>
        <v>#VALUE!</v>
      </c>
      <c r="H69" s="153">
        <f t="shared" si="4"/>
        <v>0</v>
      </c>
      <c r="I69" s="153"/>
      <c r="J69" s="66">
        <v>0</v>
      </c>
      <c r="K69" s="67">
        <v>0</v>
      </c>
      <c r="L69" s="67">
        <v>0</v>
      </c>
      <c r="M69" s="67">
        <v>0</v>
      </c>
      <c r="N69" s="67">
        <v>0</v>
      </c>
      <c r="O69" s="56" t="str">
        <f t="shared" si="5"/>
        <v>Not Applicable</v>
      </c>
      <c r="P69" s="56">
        <f t="shared" si="6"/>
        <v>0</v>
      </c>
      <c r="Q69" s="62">
        <f t="shared" si="11"/>
        <v>0</v>
      </c>
      <c r="R69" s="153">
        <f t="shared" si="7"/>
        <v>0</v>
      </c>
      <c r="S69" s="154"/>
      <c r="T69" s="3" t="str">
        <f t="shared" si="8"/>
        <v>LONG</v>
      </c>
    </row>
    <row r="70" spans="1:20">
      <c r="A70" s="73"/>
      <c r="B70" s="75"/>
      <c r="C70" s="56">
        <f t="shared" si="0"/>
        <v>0</v>
      </c>
      <c r="D70" s="57">
        <f t="shared" si="10"/>
        <v>0</v>
      </c>
      <c r="E70" s="58" t="str">
        <f t="shared" si="1"/>
        <v>H</v>
      </c>
      <c r="F70" s="153">
        <f t="shared" si="2"/>
        <v>0</v>
      </c>
      <c r="G70" s="153" t="e">
        <f t="shared" si="3"/>
        <v>#VALUE!</v>
      </c>
      <c r="H70" s="153">
        <f t="shared" si="4"/>
        <v>0</v>
      </c>
      <c r="I70" s="153"/>
      <c r="J70" s="66">
        <v>0</v>
      </c>
      <c r="K70" s="67">
        <v>0</v>
      </c>
      <c r="L70" s="67">
        <v>0</v>
      </c>
      <c r="M70" s="67">
        <v>0</v>
      </c>
      <c r="N70" s="67">
        <v>0</v>
      </c>
      <c r="O70" s="56" t="str">
        <f t="shared" si="5"/>
        <v>Not Applicable</v>
      </c>
      <c r="P70" s="56">
        <f t="shared" si="6"/>
        <v>0</v>
      </c>
      <c r="Q70" s="62">
        <f t="shared" si="11"/>
        <v>0</v>
      </c>
      <c r="R70" s="153">
        <f t="shared" si="7"/>
        <v>0</v>
      </c>
      <c r="S70" s="154"/>
      <c r="T70" s="3" t="str">
        <f t="shared" si="8"/>
        <v>LONG</v>
      </c>
    </row>
    <row r="71" spans="1:20">
      <c r="A71" s="73"/>
      <c r="B71" s="75"/>
      <c r="C71" s="56">
        <f t="shared" si="0"/>
        <v>0</v>
      </c>
      <c r="D71" s="57">
        <f t="shared" si="10"/>
        <v>0</v>
      </c>
      <c r="E71" s="58" t="str">
        <f t="shared" si="1"/>
        <v>H</v>
      </c>
      <c r="F71" s="153">
        <f t="shared" si="2"/>
        <v>0</v>
      </c>
      <c r="G71" s="153" t="e">
        <f t="shared" si="3"/>
        <v>#VALUE!</v>
      </c>
      <c r="H71" s="153">
        <f t="shared" si="4"/>
        <v>0</v>
      </c>
      <c r="I71" s="153"/>
      <c r="J71" s="66">
        <v>0</v>
      </c>
      <c r="K71" s="67">
        <v>0</v>
      </c>
      <c r="L71" s="67">
        <v>0</v>
      </c>
      <c r="M71" s="67">
        <v>0</v>
      </c>
      <c r="N71" s="67">
        <v>0</v>
      </c>
      <c r="O71" s="56" t="str">
        <f t="shared" si="5"/>
        <v>Not Applicable</v>
      </c>
      <c r="P71" s="56">
        <f t="shared" si="6"/>
        <v>0</v>
      </c>
      <c r="Q71" s="62">
        <f t="shared" si="11"/>
        <v>0</v>
      </c>
      <c r="R71" s="153">
        <f t="shared" si="7"/>
        <v>0</v>
      </c>
      <c r="S71" s="154"/>
      <c r="T71" s="3" t="str">
        <f t="shared" si="8"/>
        <v>LONG</v>
      </c>
    </row>
    <row r="72" spans="1:20">
      <c r="A72" s="73"/>
      <c r="B72" s="75"/>
      <c r="C72" s="56">
        <f t="shared" si="0"/>
        <v>0</v>
      </c>
      <c r="D72" s="57">
        <f t="shared" si="10"/>
        <v>0</v>
      </c>
      <c r="E72" s="58" t="str">
        <f t="shared" si="1"/>
        <v>H</v>
      </c>
      <c r="F72" s="153">
        <f t="shared" si="2"/>
        <v>0</v>
      </c>
      <c r="G72" s="153" t="e">
        <f t="shared" si="3"/>
        <v>#VALUE!</v>
      </c>
      <c r="H72" s="153">
        <f t="shared" si="4"/>
        <v>0</v>
      </c>
      <c r="I72" s="153"/>
      <c r="J72" s="66">
        <v>0</v>
      </c>
      <c r="K72" s="67">
        <v>0</v>
      </c>
      <c r="L72" s="67">
        <v>0</v>
      </c>
      <c r="M72" s="67">
        <v>0</v>
      </c>
      <c r="N72" s="67">
        <v>0</v>
      </c>
      <c r="O72" s="56" t="str">
        <f t="shared" si="5"/>
        <v>Not Applicable</v>
      </c>
      <c r="P72" s="56">
        <f t="shared" si="6"/>
        <v>0</v>
      </c>
      <c r="Q72" s="62">
        <f t="shared" si="11"/>
        <v>0</v>
      </c>
      <c r="R72" s="153">
        <f t="shared" si="7"/>
        <v>0</v>
      </c>
      <c r="S72" s="154"/>
      <c r="T72" s="3" t="str">
        <f t="shared" si="8"/>
        <v>LONG</v>
      </c>
    </row>
    <row r="73" spans="1:20">
      <c r="A73" s="73"/>
      <c r="B73" s="75"/>
      <c r="C73" s="56">
        <f t="shared" ref="C73:C86" si="12">IF(P72&lt;0,0,B73*P72)</f>
        <v>0</v>
      </c>
      <c r="D73" s="57">
        <f t="shared" si="10"/>
        <v>0</v>
      </c>
      <c r="E73" s="58" t="str">
        <f t="shared" ref="E73:E86" si="13" xml:space="preserve">        IF(C73=0,"H",       IF(C73&gt;Q72,   IF(C73*0.9&gt;(Q72+(C73*0.1)),"S", "H"),   IF(C73&lt;Q72,   IF(C73&gt;Q72*0.9,"H","P")   )))</f>
        <v>H</v>
      </c>
      <c r="F73" s="153">
        <f t="shared" ref="F73:F86" si="14">IF(O72="Not Applicable",0,IF(IF(C73&gt;O72*1.1,    IF(C73=0,0,     IF(E73="S",C73-Q72+(C73/10), IF(   Q72-C73-(C73/10)&gt;O72,O72,Q72-C73-(C73/10)))),IF(C73&lt;O72*1.1, IF(C73=0,0,     IF(E73="S",C73-Q72+(C73/10), IF(   Q72-C73-(C73/10)&gt;O72,O72,Q72-C73-(C73/10)))),0))&lt;0,0,IF(C73&gt;O72*1.1,    IF(C73=0,0,     IF(E73="S",C73-Q72-(C73/10), IF(   Q72-C73-(C73/10)&gt;O72,O72,Q72-C73-(C73/10)))),IF(C73&lt;O72*0.9, IF(C73=0,0,     IF(E73="S",C73-Q72-(C73/10), IF(   Q72-C73-(C73/10)&gt;O72,O72,Q72-C73-(C73/10)))),0))))</f>
        <v>0</v>
      </c>
      <c r="G73" s="153" t="e">
        <f t="shared" ref="G73:G86" si="15">IF(S72&gt;E73,(S72-E73-(E73/10)),IF(S72&lt;E73,S72-E73+(E73/10)))</f>
        <v>#VALUE!</v>
      </c>
      <c r="H73" s="153">
        <f t="shared" ref="H73:H86" si="16">IF(J73&gt;0,IF(E73="P",C73+J73,IF(E73="S",C73-J73,0)),C73)</f>
        <v>0</v>
      </c>
      <c r="I73" s="153"/>
      <c r="J73" s="66">
        <v>0</v>
      </c>
      <c r="K73" s="67">
        <v>0</v>
      </c>
      <c r="L73" s="67">
        <v>0</v>
      </c>
      <c r="M73" s="67">
        <v>0</v>
      </c>
      <c r="N73" s="67">
        <v>0</v>
      </c>
      <c r="O73" s="56" t="str">
        <f t="shared" ref="O73:O86" si="17">IF(C73=0,"Not Applicable",IF(J73&gt;0,   IF(E73="P",O72-J73-K73-M73,O72+J73-K73),O72)+L73+N73-M73)</f>
        <v>Not Applicable</v>
      </c>
      <c r="P73" s="56">
        <f t="shared" ref="P73:P86" si="18">IF(J73=0,P72,IF(E73="P",D73+P72,IF(E73="S",P72-D73,P72)))</f>
        <v>0</v>
      </c>
      <c r="Q73" s="62">
        <f t="shared" si="11"/>
        <v>0</v>
      </c>
      <c r="R73" s="153">
        <f t="shared" ref="R73:R86" si="19">IF(C73=0,0,O73+H73)</f>
        <v>0</v>
      </c>
      <c r="S73" s="154"/>
      <c r="T73" s="3" t="str">
        <f t="shared" si="8"/>
        <v>LONG</v>
      </c>
    </row>
    <row r="74" spans="1:20">
      <c r="A74" s="73"/>
      <c r="B74" s="75"/>
      <c r="C74" s="56">
        <f t="shared" si="12"/>
        <v>0</v>
      </c>
      <c r="D74" s="57">
        <f t="shared" si="10"/>
        <v>0</v>
      </c>
      <c r="E74" s="58" t="str">
        <f t="shared" si="13"/>
        <v>H</v>
      </c>
      <c r="F74" s="153">
        <f t="shared" si="14"/>
        <v>0</v>
      </c>
      <c r="G74" s="153" t="e">
        <f t="shared" si="15"/>
        <v>#VALUE!</v>
      </c>
      <c r="H74" s="153">
        <f t="shared" si="16"/>
        <v>0</v>
      </c>
      <c r="I74" s="153"/>
      <c r="J74" s="66">
        <v>0</v>
      </c>
      <c r="K74" s="67">
        <v>0</v>
      </c>
      <c r="L74" s="67">
        <v>0</v>
      </c>
      <c r="M74" s="67">
        <v>0</v>
      </c>
      <c r="N74" s="67">
        <v>0</v>
      </c>
      <c r="O74" s="56" t="str">
        <f t="shared" si="17"/>
        <v>Not Applicable</v>
      </c>
      <c r="P74" s="56">
        <f t="shared" si="18"/>
        <v>0</v>
      </c>
      <c r="Q74" s="62">
        <f t="shared" si="11"/>
        <v>0</v>
      </c>
      <c r="R74" s="153">
        <f t="shared" si="19"/>
        <v>0</v>
      </c>
      <c r="S74" s="154"/>
      <c r="T74" s="3" t="str">
        <f t="shared" si="8"/>
        <v>LONG</v>
      </c>
    </row>
    <row r="75" spans="1:20">
      <c r="A75" s="73"/>
      <c r="B75" s="75"/>
      <c r="C75" s="56">
        <f t="shared" si="12"/>
        <v>0</v>
      </c>
      <c r="D75" s="57">
        <f t="shared" si="10"/>
        <v>0</v>
      </c>
      <c r="E75" s="58" t="str">
        <f t="shared" si="13"/>
        <v>H</v>
      </c>
      <c r="F75" s="153">
        <f t="shared" si="14"/>
        <v>0</v>
      </c>
      <c r="G75" s="153" t="e">
        <f t="shared" si="15"/>
        <v>#VALUE!</v>
      </c>
      <c r="H75" s="153">
        <f t="shared" si="16"/>
        <v>0</v>
      </c>
      <c r="I75" s="153"/>
      <c r="J75" s="66">
        <v>0</v>
      </c>
      <c r="K75" s="67">
        <v>0</v>
      </c>
      <c r="L75" s="67">
        <v>0</v>
      </c>
      <c r="M75" s="67">
        <v>0</v>
      </c>
      <c r="N75" s="67">
        <v>0</v>
      </c>
      <c r="O75" s="56" t="str">
        <f t="shared" si="17"/>
        <v>Not Applicable</v>
      </c>
      <c r="P75" s="56">
        <f t="shared" si="18"/>
        <v>0</v>
      </c>
      <c r="Q75" s="62">
        <f t="shared" si="11"/>
        <v>0</v>
      </c>
      <c r="R75" s="153">
        <f t="shared" si="19"/>
        <v>0</v>
      </c>
      <c r="S75" s="154"/>
      <c r="T75" s="3" t="str">
        <f t="shared" ref="T75:T86" si="20">IF(P75&lt;0,"SHORT","LONG")</f>
        <v>LONG</v>
      </c>
    </row>
    <row r="76" spans="1:20">
      <c r="A76" s="73"/>
      <c r="B76" s="75"/>
      <c r="C76" s="56">
        <f t="shared" si="12"/>
        <v>0</v>
      </c>
      <c r="D76" s="57">
        <f t="shared" si="10"/>
        <v>0</v>
      </c>
      <c r="E76" s="58" t="str">
        <f t="shared" si="13"/>
        <v>H</v>
      </c>
      <c r="F76" s="153">
        <f t="shared" si="14"/>
        <v>0</v>
      </c>
      <c r="G76" s="153" t="e">
        <f t="shared" si="15"/>
        <v>#VALUE!</v>
      </c>
      <c r="H76" s="153">
        <f t="shared" si="16"/>
        <v>0</v>
      </c>
      <c r="I76" s="153"/>
      <c r="J76" s="66">
        <v>0</v>
      </c>
      <c r="K76" s="67">
        <v>0</v>
      </c>
      <c r="L76" s="67">
        <v>0</v>
      </c>
      <c r="M76" s="67">
        <v>0</v>
      </c>
      <c r="N76" s="67">
        <v>0</v>
      </c>
      <c r="O76" s="56" t="str">
        <f t="shared" si="17"/>
        <v>Not Applicable</v>
      </c>
      <c r="P76" s="56">
        <f t="shared" si="18"/>
        <v>0</v>
      </c>
      <c r="Q76" s="62">
        <f t="shared" si="11"/>
        <v>0</v>
      </c>
      <c r="R76" s="153">
        <f t="shared" si="19"/>
        <v>0</v>
      </c>
      <c r="S76" s="154"/>
      <c r="T76" s="3" t="str">
        <f t="shared" si="20"/>
        <v>LONG</v>
      </c>
    </row>
    <row r="77" spans="1:20">
      <c r="A77" s="73"/>
      <c r="B77" s="75"/>
      <c r="C77" s="56">
        <f t="shared" si="12"/>
        <v>0</v>
      </c>
      <c r="D77" s="57">
        <f t="shared" si="10"/>
        <v>0</v>
      </c>
      <c r="E77" s="58" t="str">
        <f t="shared" si="13"/>
        <v>H</v>
      </c>
      <c r="F77" s="153">
        <f t="shared" si="14"/>
        <v>0</v>
      </c>
      <c r="G77" s="153" t="e">
        <f t="shared" si="15"/>
        <v>#VALUE!</v>
      </c>
      <c r="H77" s="153">
        <f t="shared" si="16"/>
        <v>0</v>
      </c>
      <c r="I77" s="153"/>
      <c r="J77" s="66">
        <v>0</v>
      </c>
      <c r="K77" s="67">
        <v>0</v>
      </c>
      <c r="L77" s="67">
        <v>0</v>
      </c>
      <c r="M77" s="67">
        <v>0</v>
      </c>
      <c r="N77" s="67">
        <v>0</v>
      </c>
      <c r="O77" s="56" t="str">
        <f t="shared" si="17"/>
        <v>Not Applicable</v>
      </c>
      <c r="P77" s="56">
        <f t="shared" si="18"/>
        <v>0</v>
      </c>
      <c r="Q77" s="62">
        <f t="shared" si="11"/>
        <v>0</v>
      </c>
      <c r="R77" s="153">
        <f t="shared" si="19"/>
        <v>0</v>
      </c>
      <c r="S77" s="154"/>
      <c r="T77" s="3" t="str">
        <f t="shared" si="20"/>
        <v>LONG</v>
      </c>
    </row>
    <row r="78" spans="1:20">
      <c r="A78" s="73"/>
      <c r="B78" s="75"/>
      <c r="C78" s="56">
        <f t="shared" si="12"/>
        <v>0</v>
      </c>
      <c r="D78" s="57">
        <f t="shared" ref="D78:D86" si="21">IF(B78=0,0,F78/B78)</f>
        <v>0</v>
      </c>
      <c r="E78" s="58" t="str">
        <f t="shared" si="13"/>
        <v>H</v>
      </c>
      <c r="F78" s="153">
        <f t="shared" si="14"/>
        <v>0</v>
      </c>
      <c r="G78" s="153" t="e">
        <f t="shared" si="15"/>
        <v>#VALUE!</v>
      </c>
      <c r="H78" s="153">
        <f t="shared" si="16"/>
        <v>0</v>
      </c>
      <c r="I78" s="153"/>
      <c r="J78" s="66">
        <v>0</v>
      </c>
      <c r="K78" s="67">
        <v>0</v>
      </c>
      <c r="L78" s="67">
        <v>0</v>
      </c>
      <c r="M78" s="67">
        <v>0</v>
      </c>
      <c r="N78" s="67">
        <v>0</v>
      </c>
      <c r="O78" s="56" t="str">
        <f t="shared" si="17"/>
        <v>Not Applicable</v>
      </c>
      <c r="P78" s="56">
        <f t="shared" si="18"/>
        <v>0</v>
      </c>
      <c r="Q78" s="62">
        <f t="shared" si="11"/>
        <v>0</v>
      </c>
      <c r="R78" s="153">
        <f t="shared" si="19"/>
        <v>0</v>
      </c>
      <c r="S78" s="154"/>
      <c r="T78" s="3" t="str">
        <f t="shared" si="20"/>
        <v>LONG</v>
      </c>
    </row>
    <row r="79" spans="1:20">
      <c r="A79" s="73"/>
      <c r="B79" s="75"/>
      <c r="C79" s="56">
        <f t="shared" si="12"/>
        <v>0</v>
      </c>
      <c r="D79" s="57">
        <f t="shared" si="21"/>
        <v>0</v>
      </c>
      <c r="E79" s="58" t="str">
        <f t="shared" si="13"/>
        <v>H</v>
      </c>
      <c r="F79" s="153">
        <f t="shared" si="14"/>
        <v>0</v>
      </c>
      <c r="G79" s="153" t="e">
        <f t="shared" si="15"/>
        <v>#VALUE!</v>
      </c>
      <c r="H79" s="153">
        <f t="shared" si="16"/>
        <v>0</v>
      </c>
      <c r="I79" s="153"/>
      <c r="J79" s="66">
        <v>0</v>
      </c>
      <c r="K79" s="67">
        <v>0</v>
      </c>
      <c r="L79" s="67">
        <v>0</v>
      </c>
      <c r="M79" s="67">
        <v>0</v>
      </c>
      <c r="N79" s="67">
        <v>0</v>
      </c>
      <c r="O79" s="56" t="str">
        <f t="shared" si="17"/>
        <v>Not Applicable</v>
      </c>
      <c r="P79" s="56">
        <f t="shared" si="18"/>
        <v>0</v>
      </c>
      <c r="Q79" s="62">
        <f t="shared" si="11"/>
        <v>0</v>
      </c>
      <c r="R79" s="153">
        <f t="shared" si="19"/>
        <v>0</v>
      </c>
      <c r="S79" s="154"/>
      <c r="T79" s="3" t="str">
        <f t="shared" si="20"/>
        <v>LONG</v>
      </c>
    </row>
    <row r="80" spans="1:20">
      <c r="A80" s="73"/>
      <c r="B80" s="75"/>
      <c r="C80" s="56">
        <f t="shared" si="12"/>
        <v>0</v>
      </c>
      <c r="D80" s="57">
        <f t="shared" si="21"/>
        <v>0</v>
      </c>
      <c r="E80" s="58" t="str">
        <f t="shared" si="13"/>
        <v>H</v>
      </c>
      <c r="F80" s="153">
        <f t="shared" si="14"/>
        <v>0</v>
      </c>
      <c r="G80" s="153" t="e">
        <f t="shared" si="15"/>
        <v>#VALUE!</v>
      </c>
      <c r="H80" s="153">
        <f t="shared" si="16"/>
        <v>0</v>
      </c>
      <c r="I80" s="153"/>
      <c r="J80" s="66">
        <v>0</v>
      </c>
      <c r="K80" s="67">
        <v>0</v>
      </c>
      <c r="L80" s="67">
        <v>0</v>
      </c>
      <c r="M80" s="67">
        <v>0</v>
      </c>
      <c r="N80" s="67">
        <v>0</v>
      </c>
      <c r="O80" s="56" t="str">
        <f t="shared" si="17"/>
        <v>Not Applicable</v>
      </c>
      <c r="P80" s="56">
        <f t="shared" si="18"/>
        <v>0</v>
      </c>
      <c r="Q80" s="62">
        <f t="shared" si="11"/>
        <v>0</v>
      </c>
      <c r="R80" s="153">
        <f t="shared" si="19"/>
        <v>0</v>
      </c>
      <c r="S80" s="154"/>
      <c r="T80" s="3" t="str">
        <f t="shared" si="20"/>
        <v>LONG</v>
      </c>
    </row>
    <row r="81" spans="1:20">
      <c r="A81" s="73"/>
      <c r="B81" s="75"/>
      <c r="C81" s="56">
        <f t="shared" si="12"/>
        <v>0</v>
      </c>
      <c r="D81" s="57">
        <f t="shared" si="21"/>
        <v>0</v>
      </c>
      <c r="E81" s="58" t="str">
        <f t="shared" si="13"/>
        <v>H</v>
      </c>
      <c r="F81" s="153">
        <f t="shared" si="14"/>
        <v>0</v>
      </c>
      <c r="G81" s="153" t="e">
        <f t="shared" si="15"/>
        <v>#VALUE!</v>
      </c>
      <c r="H81" s="153">
        <f t="shared" si="16"/>
        <v>0</v>
      </c>
      <c r="I81" s="153"/>
      <c r="J81" s="66">
        <v>0</v>
      </c>
      <c r="K81" s="67">
        <v>0</v>
      </c>
      <c r="L81" s="67">
        <v>0</v>
      </c>
      <c r="M81" s="67">
        <v>0</v>
      </c>
      <c r="N81" s="67">
        <v>0</v>
      </c>
      <c r="O81" s="56" t="str">
        <f t="shared" si="17"/>
        <v>Not Applicable</v>
      </c>
      <c r="P81" s="56">
        <f t="shared" si="18"/>
        <v>0</v>
      </c>
      <c r="Q81" s="62">
        <f t="shared" si="11"/>
        <v>0</v>
      </c>
      <c r="R81" s="153">
        <f t="shared" si="19"/>
        <v>0</v>
      </c>
      <c r="S81" s="154"/>
      <c r="T81" s="3" t="str">
        <f t="shared" si="20"/>
        <v>LONG</v>
      </c>
    </row>
    <row r="82" spans="1:20">
      <c r="A82" s="73"/>
      <c r="B82" s="75"/>
      <c r="C82" s="56">
        <f t="shared" si="12"/>
        <v>0</v>
      </c>
      <c r="D82" s="57">
        <f t="shared" si="21"/>
        <v>0</v>
      </c>
      <c r="E82" s="58" t="str">
        <f t="shared" si="13"/>
        <v>H</v>
      </c>
      <c r="F82" s="153">
        <f t="shared" si="14"/>
        <v>0</v>
      </c>
      <c r="G82" s="153" t="e">
        <f t="shared" si="15"/>
        <v>#VALUE!</v>
      </c>
      <c r="H82" s="153">
        <f t="shared" si="16"/>
        <v>0</v>
      </c>
      <c r="I82" s="153"/>
      <c r="J82" s="66">
        <v>0</v>
      </c>
      <c r="K82" s="67">
        <v>0</v>
      </c>
      <c r="L82" s="67">
        <v>0</v>
      </c>
      <c r="M82" s="67">
        <v>0</v>
      </c>
      <c r="N82" s="67">
        <v>0</v>
      </c>
      <c r="O82" s="56" t="str">
        <f t="shared" si="17"/>
        <v>Not Applicable</v>
      </c>
      <c r="P82" s="56">
        <f t="shared" si="18"/>
        <v>0</v>
      </c>
      <c r="Q82" s="62">
        <f t="shared" si="11"/>
        <v>0</v>
      </c>
      <c r="R82" s="153">
        <f t="shared" si="19"/>
        <v>0</v>
      </c>
      <c r="S82" s="154"/>
      <c r="T82" s="3" t="str">
        <f t="shared" si="20"/>
        <v>LONG</v>
      </c>
    </row>
    <row r="83" spans="1:20">
      <c r="A83" s="73"/>
      <c r="B83" s="75"/>
      <c r="C83" s="56">
        <f t="shared" si="12"/>
        <v>0</v>
      </c>
      <c r="D83" s="57">
        <f t="shared" si="21"/>
        <v>0</v>
      </c>
      <c r="E83" s="58" t="str">
        <f t="shared" si="13"/>
        <v>H</v>
      </c>
      <c r="F83" s="153">
        <f t="shared" si="14"/>
        <v>0</v>
      </c>
      <c r="G83" s="153" t="e">
        <f t="shared" si="15"/>
        <v>#VALUE!</v>
      </c>
      <c r="H83" s="153">
        <f t="shared" si="16"/>
        <v>0</v>
      </c>
      <c r="I83" s="153"/>
      <c r="J83" s="66">
        <v>0</v>
      </c>
      <c r="K83" s="67">
        <v>0</v>
      </c>
      <c r="L83" s="67">
        <v>0</v>
      </c>
      <c r="M83" s="67">
        <v>0</v>
      </c>
      <c r="N83" s="67">
        <v>0</v>
      </c>
      <c r="O83" s="56" t="str">
        <f t="shared" si="17"/>
        <v>Not Applicable</v>
      </c>
      <c r="P83" s="56">
        <f t="shared" si="18"/>
        <v>0</v>
      </c>
      <c r="Q83" s="62">
        <f t="shared" si="11"/>
        <v>0</v>
      </c>
      <c r="R83" s="153">
        <f t="shared" si="19"/>
        <v>0</v>
      </c>
      <c r="S83" s="154"/>
      <c r="T83" s="3" t="str">
        <f t="shared" si="20"/>
        <v>LONG</v>
      </c>
    </row>
    <row r="84" spans="1:20">
      <c r="A84" s="73"/>
      <c r="B84" s="75"/>
      <c r="C84" s="56">
        <f t="shared" si="12"/>
        <v>0</v>
      </c>
      <c r="D84" s="57">
        <f t="shared" si="21"/>
        <v>0</v>
      </c>
      <c r="E84" s="58" t="str">
        <f t="shared" si="13"/>
        <v>H</v>
      </c>
      <c r="F84" s="153">
        <f t="shared" si="14"/>
        <v>0</v>
      </c>
      <c r="G84" s="153" t="e">
        <f t="shared" si="15"/>
        <v>#VALUE!</v>
      </c>
      <c r="H84" s="153">
        <f t="shared" si="16"/>
        <v>0</v>
      </c>
      <c r="I84" s="153"/>
      <c r="J84" s="66">
        <v>0</v>
      </c>
      <c r="K84" s="67">
        <v>0</v>
      </c>
      <c r="L84" s="67">
        <v>0</v>
      </c>
      <c r="M84" s="67">
        <v>0</v>
      </c>
      <c r="N84" s="67">
        <v>0</v>
      </c>
      <c r="O84" s="56" t="str">
        <f t="shared" si="17"/>
        <v>Not Applicable</v>
      </c>
      <c r="P84" s="56">
        <f t="shared" si="18"/>
        <v>0</v>
      </c>
      <c r="Q84" s="62">
        <f t="shared" si="11"/>
        <v>0</v>
      </c>
      <c r="R84" s="153">
        <f t="shared" si="19"/>
        <v>0</v>
      </c>
      <c r="S84" s="154"/>
      <c r="T84" s="3" t="str">
        <f t="shared" si="20"/>
        <v>LONG</v>
      </c>
    </row>
    <row r="85" spans="1:20">
      <c r="A85" s="73"/>
      <c r="B85" s="75"/>
      <c r="C85" s="56">
        <f t="shared" si="12"/>
        <v>0</v>
      </c>
      <c r="D85" s="57">
        <f t="shared" si="21"/>
        <v>0</v>
      </c>
      <c r="E85" s="58" t="str">
        <f t="shared" si="13"/>
        <v>H</v>
      </c>
      <c r="F85" s="153">
        <f t="shared" si="14"/>
        <v>0</v>
      </c>
      <c r="G85" s="153" t="e">
        <f t="shared" si="15"/>
        <v>#VALUE!</v>
      </c>
      <c r="H85" s="153">
        <f t="shared" si="16"/>
        <v>0</v>
      </c>
      <c r="I85" s="153"/>
      <c r="J85" s="66">
        <v>0</v>
      </c>
      <c r="K85" s="67">
        <v>0</v>
      </c>
      <c r="L85" s="67">
        <v>0</v>
      </c>
      <c r="M85" s="67">
        <v>0</v>
      </c>
      <c r="N85" s="67">
        <v>0</v>
      </c>
      <c r="O85" s="56" t="str">
        <f t="shared" si="17"/>
        <v>Not Applicable</v>
      </c>
      <c r="P85" s="56">
        <f t="shared" si="18"/>
        <v>0</v>
      </c>
      <c r="Q85" s="62">
        <f t="shared" si="11"/>
        <v>0</v>
      </c>
      <c r="R85" s="153">
        <f t="shared" si="19"/>
        <v>0</v>
      </c>
      <c r="S85" s="154"/>
      <c r="T85" s="3" t="str">
        <f t="shared" si="20"/>
        <v>LONG</v>
      </c>
    </row>
    <row r="86" spans="1:20" ht="15.25" thickBot="1">
      <c r="A86" s="76"/>
      <c r="B86" s="77"/>
      <c r="C86" s="56">
        <f t="shared" si="12"/>
        <v>0</v>
      </c>
      <c r="D86" s="57">
        <f t="shared" si="21"/>
        <v>0</v>
      </c>
      <c r="E86" s="58" t="str">
        <f t="shared" si="13"/>
        <v>H</v>
      </c>
      <c r="F86" s="153">
        <f t="shared" si="14"/>
        <v>0</v>
      </c>
      <c r="G86" s="153" t="e">
        <f t="shared" si="15"/>
        <v>#VALUE!</v>
      </c>
      <c r="H86" s="153">
        <f t="shared" si="16"/>
        <v>0</v>
      </c>
      <c r="I86" s="153"/>
      <c r="J86" s="66">
        <v>0</v>
      </c>
      <c r="K86" s="68">
        <v>0</v>
      </c>
      <c r="L86" s="68">
        <v>0</v>
      </c>
      <c r="M86" s="68">
        <v>0</v>
      </c>
      <c r="N86" s="69">
        <v>0</v>
      </c>
      <c r="O86" s="56" t="str">
        <f t="shared" si="17"/>
        <v>Not Applicable</v>
      </c>
      <c r="P86" s="56">
        <f t="shared" si="18"/>
        <v>0</v>
      </c>
      <c r="Q86" s="62">
        <f t="shared" si="11"/>
        <v>0</v>
      </c>
      <c r="R86" s="153">
        <f t="shared" si="19"/>
        <v>0</v>
      </c>
      <c r="S86" s="154"/>
      <c r="T86" s="3" t="str">
        <f t="shared" si="20"/>
        <v>LONG</v>
      </c>
    </row>
  </sheetData>
  <sheetProtection algorithmName="SHA-512" hashValue="xpRww1crDXwOEC+d9tV+69ANx8fXDoFwIUr/nWezykUWJHe2olaWrEEoaKUdhnLYRBFq5v60smd6098BL0eK/g==" saltValue="yzRXgEQPFdlisk23TVeNsA==" spinCount="100000" sheet="1" objects="1" scenarios="1" selectLockedCells="1"/>
  <protectedRanges>
    <protectedRange sqref="K8:K86 C8:D86" name="Range2"/>
    <protectedRange sqref="E2 A8:B86" name="Range1"/>
    <protectedRange sqref="L8:N86" name="Range3"/>
  </protectedRanges>
  <mergeCells count="262">
    <mergeCell ref="A4:G4"/>
    <mergeCell ref="H4:I4"/>
    <mergeCell ref="A5:G5"/>
    <mergeCell ref="H5:I5"/>
    <mergeCell ref="A6:A7"/>
    <mergeCell ref="E6:E7"/>
    <mergeCell ref="F6:G7"/>
    <mergeCell ref="H6:I7"/>
    <mergeCell ref="A1:S1"/>
    <mergeCell ref="A2:D2"/>
    <mergeCell ref="E2:I2"/>
    <mergeCell ref="A3:G3"/>
    <mergeCell ref="H3:I3"/>
    <mergeCell ref="L3:O3"/>
    <mergeCell ref="P3:R3"/>
    <mergeCell ref="K4:L4"/>
    <mergeCell ref="F9:G9"/>
    <mergeCell ref="H9:I9"/>
    <mergeCell ref="R9:S9"/>
    <mergeCell ref="F10:G10"/>
    <mergeCell ref="H10:I10"/>
    <mergeCell ref="R10:S10"/>
    <mergeCell ref="Q6:Q7"/>
    <mergeCell ref="R6:S7"/>
    <mergeCell ref="T6:T7"/>
    <mergeCell ref="F8:G8"/>
    <mergeCell ref="H8:I8"/>
    <mergeCell ref="R8:S8"/>
    <mergeCell ref="K6:K7"/>
    <mergeCell ref="L6:L7"/>
    <mergeCell ref="M6:M7"/>
    <mergeCell ref="N6:N7"/>
    <mergeCell ref="O6:O7"/>
    <mergeCell ref="P6:P7"/>
    <mergeCell ref="F13:G13"/>
    <mergeCell ref="H13:I13"/>
    <mergeCell ref="R13:S13"/>
    <mergeCell ref="F14:G14"/>
    <mergeCell ref="H14:I14"/>
    <mergeCell ref="R14:S14"/>
    <mergeCell ref="F11:G11"/>
    <mergeCell ref="H11:I11"/>
    <mergeCell ref="R11:S11"/>
    <mergeCell ref="F12:G12"/>
    <mergeCell ref="H12:I12"/>
    <mergeCell ref="R12:S12"/>
    <mergeCell ref="F17:G17"/>
    <mergeCell ref="H17:I17"/>
    <mergeCell ref="R17:S17"/>
    <mergeCell ref="F18:G18"/>
    <mergeCell ref="H18:I18"/>
    <mergeCell ref="R18:S18"/>
    <mergeCell ref="F15:G15"/>
    <mergeCell ref="H15:I15"/>
    <mergeCell ref="R15:S15"/>
    <mergeCell ref="F16:G16"/>
    <mergeCell ref="H16:I16"/>
    <mergeCell ref="R16:S16"/>
    <mergeCell ref="F21:G21"/>
    <mergeCell ref="H21:I21"/>
    <mergeCell ref="R21:S21"/>
    <mergeCell ref="F22:G22"/>
    <mergeCell ref="H22:I22"/>
    <mergeCell ref="R22:S22"/>
    <mergeCell ref="F19:G19"/>
    <mergeCell ref="H19:I19"/>
    <mergeCell ref="R19:S19"/>
    <mergeCell ref="F20:G20"/>
    <mergeCell ref="H20:I20"/>
    <mergeCell ref="R20:S20"/>
    <mergeCell ref="F25:G25"/>
    <mergeCell ref="H25:I25"/>
    <mergeCell ref="R25:S25"/>
    <mergeCell ref="F26:G26"/>
    <mergeCell ref="H26:I26"/>
    <mergeCell ref="R26:S26"/>
    <mergeCell ref="F23:G23"/>
    <mergeCell ref="H23:I23"/>
    <mergeCell ref="R23:S23"/>
    <mergeCell ref="F24:G24"/>
    <mergeCell ref="H24:I24"/>
    <mergeCell ref="R24:S24"/>
    <mergeCell ref="F29:G29"/>
    <mergeCell ref="H29:I29"/>
    <mergeCell ref="R29:S29"/>
    <mergeCell ref="F30:G30"/>
    <mergeCell ref="H30:I30"/>
    <mergeCell ref="R30:S30"/>
    <mergeCell ref="F27:G27"/>
    <mergeCell ref="H27:I27"/>
    <mergeCell ref="R27:S27"/>
    <mergeCell ref="F28:G28"/>
    <mergeCell ref="H28:I28"/>
    <mergeCell ref="R28:S28"/>
    <mergeCell ref="F33:G33"/>
    <mergeCell ref="H33:I33"/>
    <mergeCell ref="R33:S33"/>
    <mergeCell ref="F34:G34"/>
    <mergeCell ref="H34:I34"/>
    <mergeCell ref="R34:S34"/>
    <mergeCell ref="F31:G31"/>
    <mergeCell ref="H31:I31"/>
    <mergeCell ref="R31:S31"/>
    <mergeCell ref="F32:G32"/>
    <mergeCell ref="H32:I32"/>
    <mergeCell ref="R32:S32"/>
    <mergeCell ref="F37:G37"/>
    <mergeCell ref="H37:I37"/>
    <mergeCell ref="R37:S37"/>
    <mergeCell ref="F38:G38"/>
    <mergeCell ref="H38:I38"/>
    <mergeCell ref="R38:S38"/>
    <mergeCell ref="F35:G35"/>
    <mergeCell ref="H35:I35"/>
    <mergeCell ref="R35:S35"/>
    <mergeCell ref="F36:G36"/>
    <mergeCell ref="H36:I36"/>
    <mergeCell ref="R36:S36"/>
    <mergeCell ref="F41:G41"/>
    <mergeCell ref="H41:I41"/>
    <mergeCell ref="R41:S41"/>
    <mergeCell ref="F42:G42"/>
    <mergeCell ref="H42:I42"/>
    <mergeCell ref="R42:S42"/>
    <mergeCell ref="F39:G39"/>
    <mergeCell ref="H39:I39"/>
    <mergeCell ref="R39:S39"/>
    <mergeCell ref="F40:G40"/>
    <mergeCell ref="H40:I40"/>
    <mergeCell ref="R40:S40"/>
    <mergeCell ref="F45:G45"/>
    <mergeCell ref="H45:I45"/>
    <mergeCell ref="R45:S45"/>
    <mergeCell ref="F46:G46"/>
    <mergeCell ref="H46:I46"/>
    <mergeCell ref="R46:S46"/>
    <mergeCell ref="F43:G43"/>
    <mergeCell ref="H43:I43"/>
    <mergeCell ref="R43:S43"/>
    <mergeCell ref="F44:G44"/>
    <mergeCell ref="H44:I44"/>
    <mergeCell ref="R44:S44"/>
    <mergeCell ref="F49:G49"/>
    <mergeCell ref="H49:I49"/>
    <mergeCell ref="R49:S49"/>
    <mergeCell ref="F50:G50"/>
    <mergeCell ref="H50:I50"/>
    <mergeCell ref="R50:S50"/>
    <mergeCell ref="F47:G47"/>
    <mergeCell ref="H47:I47"/>
    <mergeCell ref="R47:S47"/>
    <mergeCell ref="F48:G48"/>
    <mergeCell ref="H48:I48"/>
    <mergeCell ref="R48:S48"/>
    <mergeCell ref="F53:G53"/>
    <mergeCell ref="H53:I53"/>
    <mergeCell ref="R53:S53"/>
    <mergeCell ref="F54:G54"/>
    <mergeCell ref="H54:I54"/>
    <mergeCell ref="R54:S54"/>
    <mergeCell ref="F51:G51"/>
    <mergeCell ref="H51:I51"/>
    <mergeCell ref="R51:S51"/>
    <mergeCell ref="F52:G52"/>
    <mergeCell ref="H52:I52"/>
    <mergeCell ref="R52:S52"/>
    <mergeCell ref="F57:G57"/>
    <mergeCell ref="H57:I57"/>
    <mergeCell ref="R57:S57"/>
    <mergeCell ref="F58:G58"/>
    <mergeCell ref="H58:I58"/>
    <mergeCell ref="R58:S58"/>
    <mergeCell ref="F55:G55"/>
    <mergeCell ref="H55:I55"/>
    <mergeCell ref="R55:S55"/>
    <mergeCell ref="F56:G56"/>
    <mergeCell ref="H56:I56"/>
    <mergeCell ref="R56:S56"/>
    <mergeCell ref="F61:G61"/>
    <mergeCell ref="H61:I61"/>
    <mergeCell ref="R61:S61"/>
    <mergeCell ref="F62:G62"/>
    <mergeCell ref="H62:I62"/>
    <mergeCell ref="R62:S62"/>
    <mergeCell ref="F59:G59"/>
    <mergeCell ref="H59:I59"/>
    <mergeCell ref="R59:S59"/>
    <mergeCell ref="F60:G60"/>
    <mergeCell ref="H60:I60"/>
    <mergeCell ref="R60:S60"/>
    <mergeCell ref="F65:G65"/>
    <mergeCell ref="H65:I65"/>
    <mergeCell ref="R65:S65"/>
    <mergeCell ref="F66:G66"/>
    <mergeCell ref="H66:I66"/>
    <mergeCell ref="R66:S66"/>
    <mergeCell ref="F63:G63"/>
    <mergeCell ref="H63:I63"/>
    <mergeCell ref="R63:S63"/>
    <mergeCell ref="F64:G64"/>
    <mergeCell ref="H64:I64"/>
    <mergeCell ref="R64:S64"/>
    <mergeCell ref="F69:G69"/>
    <mergeCell ref="H69:I69"/>
    <mergeCell ref="R69:S69"/>
    <mergeCell ref="F70:G70"/>
    <mergeCell ref="H70:I70"/>
    <mergeCell ref="R70:S70"/>
    <mergeCell ref="F67:G67"/>
    <mergeCell ref="H67:I67"/>
    <mergeCell ref="R67:S67"/>
    <mergeCell ref="F68:G68"/>
    <mergeCell ref="H68:I68"/>
    <mergeCell ref="R68:S68"/>
    <mergeCell ref="F73:G73"/>
    <mergeCell ref="H73:I73"/>
    <mergeCell ref="R73:S73"/>
    <mergeCell ref="F74:G74"/>
    <mergeCell ref="H74:I74"/>
    <mergeCell ref="R74:S74"/>
    <mergeCell ref="F71:G71"/>
    <mergeCell ref="H71:I71"/>
    <mergeCell ref="R71:S71"/>
    <mergeCell ref="F72:G72"/>
    <mergeCell ref="H72:I72"/>
    <mergeCell ref="R72:S72"/>
    <mergeCell ref="F77:G77"/>
    <mergeCell ref="H77:I77"/>
    <mergeCell ref="R77:S77"/>
    <mergeCell ref="F78:G78"/>
    <mergeCell ref="H78:I78"/>
    <mergeCell ref="R78:S78"/>
    <mergeCell ref="F75:G75"/>
    <mergeCell ref="H75:I75"/>
    <mergeCell ref="R75:S75"/>
    <mergeCell ref="F76:G76"/>
    <mergeCell ref="H76:I76"/>
    <mergeCell ref="R76:S76"/>
    <mergeCell ref="F85:G85"/>
    <mergeCell ref="H85:I85"/>
    <mergeCell ref="R85:S85"/>
    <mergeCell ref="F86:G86"/>
    <mergeCell ref="H86:I86"/>
    <mergeCell ref="R86:S86"/>
    <mergeCell ref="F83:G83"/>
    <mergeCell ref="H83:I83"/>
    <mergeCell ref="R83:S83"/>
    <mergeCell ref="F84:G84"/>
    <mergeCell ref="H84:I84"/>
    <mergeCell ref="R84:S84"/>
    <mergeCell ref="F81:G81"/>
    <mergeCell ref="H81:I81"/>
    <mergeCell ref="R81:S81"/>
    <mergeCell ref="F82:G82"/>
    <mergeCell ref="H82:I82"/>
    <mergeCell ref="R82:S82"/>
    <mergeCell ref="F79:G79"/>
    <mergeCell ref="H79:I79"/>
    <mergeCell ref="R79:S79"/>
    <mergeCell ref="F80:G80"/>
    <mergeCell ref="H80:I80"/>
    <mergeCell ref="R80:S80"/>
  </mergeCells>
  <pageMargins left="0.75" right="0.75" top="1" bottom="1" header="0.5" footer="0.5"/>
  <pageSetup scale="66" orientation="landscape" horizontalDpi="4294967293" r:id="rId1"/>
  <headerFooter alignWithMargins="0"/>
  <rowBreaks count="1" manualBreakCount="1">
    <brk id="48" max="16383" man="1"/>
  </rowBreaks>
  <colBreaks count="1" manualBreakCount="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D773-E64D-47E8-BE2E-5015D663DBC2}">
  <sheetPr codeName="Sheet5"/>
  <dimension ref="A1:T86"/>
  <sheetViews>
    <sheetView showGridLines="0" showZeros="0" view="pageBreakPreview" zoomScale="80" zoomScaleNormal="100" zoomScaleSheetLayoutView="80" workbookViewId="0">
      <pane xSplit="10" ySplit="13" topLeftCell="K81" activePane="bottomRight" state="frozen"/>
      <selection pane="topRight" activeCell="J1" sqref="J1"/>
      <selection pane="bottomLeft" activeCell="A14" sqref="A14"/>
      <selection pane="bottomRight" activeCell="J8" sqref="J8"/>
    </sheetView>
  </sheetViews>
  <sheetFormatPr defaultRowHeight="14.6"/>
  <cols>
    <col min="1" max="1" width="8.921875" style="2"/>
    <col min="2" max="2" width="10.69140625" style="2" customWidth="1"/>
    <col min="3" max="4" width="8.921875" style="2"/>
    <col min="5" max="5" width="8.421875" style="2" customWidth="1"/>
    <col min="6" max="6" width="6.84375" style="2" customWidth="1"/>
    <col min="7" max="7" width="8.15234375" style="2" customWidth="1"/>
    <col min="8" max="8" width="6.421875" style="2" customWidth="1"/>
    <col min="9" max="9" width="8.921875" style="2"/>
    <col min="10" max="10" width="13" style="19" customWidth="1"/>
    <col min="11" max="12" width="8.921875" style="2"/>
    <col min="13" max="13" width="12.57421875" style="2" customWidth="1"/>
    <col min="14" max="15" width="8.921875" style="2"/>
    <col min="16" max="16" width="11" style="2" customWidth="1"/>
    <col min="17" max="17" width="10.84375" style="2" customWidth="1"/>
    <col min="18" max="19" width="8.921875" style="2"/>
    <col min="20" max="20" width="8.921875" style="8"/>
    <col min="21" max="16384" width="8.921875" style="2"/>
  </cols>
  <sheetData>
    <row r="1" spans="1:20" ht="12.9">
      <c r="A1" s="141" t="s">
        <v>80</v>
      </c>
      <c r="B1" s="142"/>
      <c r="C1" s="142"/>
      <c r="D1" s="142"/>
      <c r="E1" s="142"/>
      <c r="F1" s="142"/>
      <c r="G1" s="142"/>
      <c r="H1" s="142"/>
      <c r="I1" s="142"/>
      <c r="J1" s="142"/>
      <c r="K1" s="142"/>
      <c r="L1" s="142"/>
      <c r="M1" s="142"/>
      <c r="N1" s="142"/>
      <c r="O1" s="142"/>
      <c r="P1" s="142"/>
      <c r="Q1" s="142"/>
      <c r="R1" s="142"/>
      <c r="S1" s="143"/>
    </row>
    <row r="2" spans="1:20" ht="15.25" thickBot="1">
      <c r="A2" s="144" t="s">
        <v>109</v>
      </c>
      <c r="B2" s="145"/>
      <c r="C2" s="145"/>
      <c r="D2" s="145"/>
      <c r="E2" s="146">
        <f>DATA!B10</f>
        <v>0</v>
      </c>
      <c r="F2" s="146"/>
      <c r="G2" s="146"/>
      <c r="H2" s="146"/>
      <c r="I2" s="146"/>
      <c r="J2" s="10" t="e" vm="2">
        <f>DATA!C10</f>
        <v>#VALUE!</v>
      </c>
      <c r="K2" s="36" cm="1">
        <f t="array" aca="1" ref="K2" ca="1">_FV(J2,"Price")</f>
        <v>260.49</v>
      </c>
      <c r="S2" s="11"/>
    </row>
    <row r="3" spans="1:20" ht="13.5" thickBot="1">
      <c r="A3" s="121" t="s">
        <v>81</v>
      </c>
      <c r="B3" s="122"/>
      <c r="C3" s="122"/>
      <c r="D3" s="122"/>
      <c r="E3" s="122"/>
      <c r="F3" s="122"/>
      <c r="G3" s="123"/>
      <c r="H3" s="147">
        <f>DATA!I10</f>
        <v>0</v>
      </c>
      <c r="I3" s="148"/>
      <c r="J3" s="12"/>
      <c r="L3" s="145" t="s">
        <v>82</v>
      </c>
      <c r="M3" s="145"/>
      <c r="N3" s="145"/>
      <c r="O3" s="145"/>
      <c r="P3" s="149">
        <f>'Stock #2 Manager'!P3</f>
        <v>0</v>
      </c>
      <c r="Q3" s="150"/>
      <c r="R3" s="151"/>
      <c r="S3" s="11"/>
    </row>
    <row r="4" spans="1:20" ht="13.1">
      <c r="A4" s="121" t="s">
        <v>83</v>
      </c>
      <c r="B4" s="122"/>
      <c r="C4" s="122"/>
      <c r="D4" s="122"/>
      <c r="E4" s="122"/>
      <c r="F4" s="122"/>
      <c r="G4" s="123"/>
      <c r="H4" s="124">
        <f>DATA!I10/2</f>
        <v>0</v>
      </c>
      <c r="I4" s="125"/>
      <c r="J4" s="12"/>
      <c r="K4" s="152" t="s">
        <v>128</v>
      </c>
      <c r="L4" s="152"/>
      <c r="M4" s="70"/>
      <c r="N4" s="72" t="s">
        <v>129</v>
      </c>
      <c r="S4" s="11"/>
    </row>
    <row r="5" spans="1:20" ht="13.75" thickBot="1">
      <c r="A5" s="126" t="s">
        <v>84</v>
      </c>
      <c r="B5" s="127"/>
      <c r="C5" s="127"/>
      <c r="D5" s="127"/>
      <c r="E5" s="127"/>
      <c r="F5" s="127"/>
      <c r="G5" s="128"/>
      <c r="H5" s="129">
        <f>IF([1]DATA!B9=50%,H3/2,0)</f>
        <v>0</v>
      </c>
      <c r="I5" s="130"/>
      <c r="J5" s="12"/>
      <c r="M5" s="71"/>
      <c r="N5" s="72" t="s">
        <v>130</v>
      </c>
      <c r="S5" s="11"/>
    </row>
    <row r="6" spans="1:20" ht="13.1" customHeight="1" thickBot="1">
      <c r="A6" s="131" t="s">
        <v>85</v>
      </c>
      <c r="B6" s="9"/>
      <c r="D6" s="13"/>
      <c r="E6" s="131" t="s">
        <v>86</v>
      </c>
      <c r="F6" s="133" t="s">
        <v>87</v>
      </c>
      <c r="G6" s="134"/>
      <c r="H6" s="137" t="s">
        <v>88</v>
      </c>
      <c r="I6" s="138"/>
      <c r="J6" s="14" t="s">
        <v>89</v>
      </c>
      <c r="K6" s="161" t="s">
        <v>90</v>
      </c>
      <c r="L6" s="131" t="s">
        <v>91</v>
      </c>
      <c r="M6" s="163" t="s">
        <v>92</v>
      </c>
      <c r="N6" s="163" t="s">
        <v>93</v>
      </c>
      <c r="O6" s="137" t="s">
        <v>94</v>
      </c>
      <c r="P6" s="163" t="s">
        <v>95</v>
      </c>
      <c r="Q6" s="131" t="s">
        <v>96</v>
      </c>
      <c r="R6" s="137" t="s">
        <v>97</v>
      </c>
      <c r="S6" s="138"/>
      <c r="T6" s="155" t="s">
        <v>98</v>
      </c>
    </row>
    <row r="7" spans="1:20" ht="24.25" thickBot="1">
      <c r="A7" s="132"/>
      <c r="B7" s="15" t="s">
        <v>99</v>
      </c>
      <c r="C7" s="16" t="s">
        <v>100</v>
      </c>
      <c r="D7" s="17" t="s">
        <v>101</v>
      </c>
      <c r="E7" s="132"/>
      <c r="F7" s="135"/>
      <c r="G7" s="136"/>
      <c r="H7" s="139"/>
      <c r="I7" s="140"/>
      <c r="J7" s="18" t="s">
        <v>102</v>
      </c>
      <c r="K7" s="162"/>
      <c r="L7" s="132"/>
      <c r="M7" s="164"/>
      <c r="N7" s="164"/>
      <c r="O7" s="139"/>
      <c r="P7" s="164"/>
      <c r="Q7" s="132"/>
      <c r="R7" s="139"/>
      <c r="S7" s="140"/>
      <c r="T7" s="156"/>
    </row>
    <row r="8" spans="1:20">
      <c r="A8" s="63">
        <f>P3</f>
        <v>0</v>
      </c>
      <c r="B8" s="64">
        <f>DATA!L10</f>
        <v>0</v>
      </c>
      <c r="C8" s="53">
        <f>H4</f>
        <v>0</v>
      </c>
      <c r="D8" s="54">
        <f>IF(B8=0,0,C8/B8)</f>
        <v>0</v>
      </c>
      <c r="E8" s="55" t="str">
        <f>IF(H3&gt;0,"P"," ")</f>
        <v xml:space="preserve"> </v>
      </c>
      <c r="F8" s="157">
        <f>H4+(H5/2)</f>
        <v>0</v>
      </c>
      <c r="G8" s="158"/>
      <c r="H8" s="159">
        <f>IF(J8&gt;0,J8,0)</f>
        <v>0</v>
      </c>
      <c r="I8" s="159"/>
      <c r="J8" s="78">
        <v>0</v>
      </c>
      <c r="K8" s="65">
        <v>0</v>
      </c>
      <c r="L8" s="65">
        <v>0</v>
      </c>
      <c r="M8" s="65">
        <v>0</v>
      </c>
      <c r="N8" s="65">
        <v>0</v>
      </c>
      <c r="O8" s="59">
        <f>H4+H4-J8-K8-M8+L8+N8</f>
        <v>0</v>
      </c>
      <c r="P8" s="60">
        <f>D8+DATA!H10</f>
        <v>0</v>
      </c>
      <c r="Q8" s="61">
        <f>H8</f>
        <v>0</v>
      </c>
      <c r="R8" s="159">
        <f>O8+H8-K8+L8-M8+N8</f>
        <v>0</v>
      </c>
      <c r="S8" s="160"/>
      <c r="T8" s="3" t="str">
        <f>IF(P8&lt;0,"SHORT","LONG")</f>
        <v>LONG</v>
      </c>
    </row>
    <row r="9" spans="1:20" ht="12.9">
      <c r="A9" s="73"/>
      <c r="B9" s="74">
        <v>0</v>
      </c>
      <c r="C9" s="56">
        <f t="shared" ref="C9:C72" si="0">IF(P8&lt;0,0,B9*P8)</f>
        <v>0</v>
      </c>
      <c r="D9" s="57">
        <f>IF(B9=0,0,F9/B9)</f>
        <v>0</v>
      </c>
      <c r="E9" s="58" t="str">
        <f t="shared" ref="E9:E72" si="1" xml:space="preserve">        IF(C9=0,"H",       IF(C9&gt;Q8,   IF(C9*0.9&gt;(Q8+(C9*0.1)),"S", "H"),   IF(C9&lt;Q8,   IF(C9&gt;Q8*0.9,"H","P")   )))</f>
        <v>H</v>
      </c>
      <c r="F9" s="153">
        <f t="shared" ref="F9:F72" si="2">IF(O8="Not Applicable",0,IF(IF(C9&gt;O8*1.1,    IF(C9=0,0,     IF(E9="S",C9-Q8+(C9/10), IF(   Q8-C9-(C9/10)&gt;O8,O8,Q8-C9-(C9/10)))),IF(C9&lt;O8*1.1, IF(C9=0,0,     IF(E9="S",C9-Q8+(C9/10), IF(   Q8-C9-(C9/10)&gt;O8,O8,Q8-C9-(C9/10)))),0))&lt;0,0,IF(C9&gt;O8*1.1,    IF(C9=0,0,     IF(E9="S",C9-Q8-(C9/10), IF(   Q8-C9-(C9/10)&gt;O8,O8,Q8-C9-(C9/10)))),IF(C9&lt;O8*0.9, IF(C9=0,0,     IF(E9="S",C9-Q8-(C9/10), IF(   Q8-C9-(C9/10)&gt;O8,O8,Q8-C9-(C9/10)))),0))))</f>
        <v>0</v>
      </c>
      <c r="G9" s="153" t="e">
        <f t="shared" ref="G9:G72" si="3">IF(S8&gt;E9,(S8-E9-(E9/10)),IF(S8&lt;E9,S8-E9+(E9/10)))</f>
        <v>#VALUE!</v>
      </c>
      <c r="H9" s="153">
        <f t="shared" ref="H9:H72" si="4">IF(J9&gt;0,IF(E9="P",C9+J9,IF(E9="S",C9-J9,0)),C9)</f>
        <v>0</v>
      </c>
      <c r="I9" s="153"/>
      <c r="J9" s="66">
        <v>0</v>
      </c>
      <c r="K9" s="67">
        <v>0</v>
      </c>
      <c r="L9" s="67">
        <v>0</v>
      </c>
      <c r="M9" s="67">
        <v>0</v>
      </c>
      <c r="N9" s="67">
        <v>0</v>
      </c>
      <c r="O9" s="56" t="str">
        <f t="shared" ref="O9:O72" si="5">IF(C9=0,"Not Applicable",IF(J9&gt;0,   IF(E9="P",O8-J9-K9-M9,O8+J9-K9),O8)+L9+N9-M9)</f>
        <v>Not Applicable</v>
      </c>
      <c r="P9" s="56">
        <f t="shared" ref="P9:P72" si="6">IF(J9=0,P8,IF(E9="P",D9+P8,IF(E9="S",P8-D9,P8)))</f>
        <v>0</v>
      </c>
      <c r="Q9" s="62">
        <f>IF(J9=0,Q8,  IF(E9="P",Q8+(J9/4), IF(E9="S",Q8-(J9/4),  Q8)))</f>
        <v>0</v>
      </c>
      <c r="R9" s="153">
        <f>IF(C9=0,0,O9+H9)</f>
        <v>0</v>
      </c>
      <c r="S9" s="154"/>
      <c r="T9" s="3" t="str">
        <f>IF(P9&lt;0,"SHORT","LONG")</f>
        <v>LONG</v>
      </c>
    </row>
    <row r="10" spans="1:20" ht="12.9">
      <c r="A10" s="73"/>
      <c r="B10" s="74"/>
      <c r="C10" s="56">
        <f t="shared" si="0"/>
        <v>0</v>
      </c>
      <c r="D10" s="57">
        <f>IF(B10=0,0,F10/B10)</f>
        <v>0</v>
      </c>
      <c r="E10" s="58" t="str">
        <f t="shared" si="1"/>
        <v>H</v>
      </c>
      <c r="F10" s="153">
        <f t="shared" si="2"/>
        <v>0</v>
      </c>
      <c r="G10" s="153" t="e">
        <f t="shared" si="3"/>
        <v>#VALUE!</v>
      </c>
      <c r="H10" s="153">
        <f t="shared" si="4"/>
        <v>0</v>
      </c>
      <c r="I10" s="153"/>
      <c r="J10" s="66">
        <v>0</v>
      </c>
      <c r="K10" s="67">
        <v>0</v>
      </c>
      <c r="L10" s="67">
        <v>0</v>
      </c>
      <c r="M10" s="67">
        <v>0</v>
      </c>
      <c r="N10" s="67">
        <v>0</v>
      </c>
      <c r="O10" s="56" t="str">
        <f t="shared" si="5"/>
        <v>Not Applicable</v>
      </c>
      <c r="P10" s="56">
        <f t="shared" si="6"/>
        <v>0</v>
      </c>
      <c r="Q10" s="62">
        <f>IF(J10=0,Q9,  IF(E10="P",Q9+(J10/4), IF(E10="S",Q9-(J10/4),  Q9)))</f>
        <v>0</v>
      </c>
      <c r="R10" s="153">
        <f t="shared" ref="R10:R72" si="7">IF(C10=0,0,O10+H10)</f>
        <v>0</v>
      </c>
      <c r="S10" s="154"/>
      <c r="T10" s="3" t="str">
        <f>IF(P10&lt;0,"SHORT","LONG")</f>
        <v>LONG</v>
      </c>
    </row>
    <row r="11" spans="1:20">
      <c r="A11" s="73"/>
      <c r="B11" s="75"/>
      <c r="C11" s="56">
        <f t="shared" si="0"/>
        <v>0</v>
      </c>
      <c r="D11" s="57">
        <f>IF(B11=0,0,F11/B11)</f>
        <v>0</v>
      </c>
      <c r="E11" s="58" t="str">
        <f t="shared" si="1"/>
        <v>H</v>
      </c>
      <c r="F11" s="153">
        <f t="shared" si="2"/>
        <v>0</v>
      </c>
      <c r="G11" s="153" t="e">
        <f t="shared" si="3"/>
        <v>#VALUE!</v>
      </c>
      <c r="H11" s="153">
        <f t="shared" si="4"/>
        <v>0</v>
      </c>
      <c r="I11" s="153"/>
      <c r="J11" s="66">
        <v>0</v>
      </c>
      <c r="K11" s="67">
        <v>0</v>
      </c>
      <c r="L11" s="67">
        <v>0</v>
      </c>
      <c r="M11" s="67">
        <v>0</v>
      </c>
      <c r="N11" s="67">
        <v>0</v>
      </c>
      <c r="O11" s="56" t="str">
        <f t="shared" si="5"/>
        <v>Not Applicable</v>
      </c>
      <c r="P11" s="56">
        <f t="shared" si="6"/>
        <v>0</v>
      </c>
      <c r="Q11" s="62">
        <f>IF(J11=0,Q10,  IF(E11="P",Q10+(J11/4), IF(E11="S",Q10-(J11/4),  Q10)))</f>
        <v>0</v>
      </c>
      <c r="R11" s="153">
        <f t="shared" si="7"/>
        <v>0</v>
      </c>
      <c r="S11" s="154"/>
      <c r="T11" s="3" t="str">
        <f t="shared" ref="T11:T74" si="8">IF(P11&lt;0,"SHORT","LONG")</f>
        <v>LONG</v>
      </c>
    </row>
    <row r="12" spans="1:20">
      <c r="A12" s="73"/>
      <c r="B12" s="75"/>
      <c r="C12" s="56">
        <f t="shared" si="0"/>
        <v>0</v>
      </c>
      <c r="D12" s="57">
        <f>IF(B12=0,0,F12/B12)</f>
        <v>0</v>
      </c>
      <c r="E12" s="58" t="str">
        <f t="shared" si="1"/>
        <v>H</v>
      </c>
      <c r="F12" s="153">
        <f t="shared" si="2"/>
        <v>0</v>
      </c>
      <c r="G12" s="153" t="e">
        <f t="shared" si="3"/>
        <v>#VALUE!</v>
      </c>
      <c r="H12" s="153">
        <f>IF(J12&gt;0,IF(E12="P",C12+J12,IF(E12="S",C12-J12,0)),C12)</f>
        <v>0</v>
      </c>
      <c r="I12" s="153"/>
      <c r="J12" s="66">
        <v>0</v>
      </c>
      <c r="K12" s="67">
        <v>0</v>
      </c>
      <c r="L12" s="67">
        <v>0</v>
      </c>
      <c r="M12" s="67">
        <v>0</v>
      </c>
      <c r="N12" s="67">
        <v>0</v>
      </c>
      <c r="O12" s="56" t="str">
        <f t="shared" si="5"/>
        <v>Not Applicable</v>
      </c>
      <c r="P12" s="56">
        <f t="shared" si="6"/>
        <v>0</v>
      </c>
      <c r="Q12" s="62">
        <f t="shared" ref="Q12:Q47" si="9">IF(J12=0,Q11,  IF(E12="P",Q11+(J12/4), IF(E12="S",Q11-(J12/8),  Q11)))</f>
        <v>0</v>
      </c>
      <c r="R12" s="153">
        <f t="shared" si="7"/>
        <v>0</v>
      </c>
      <c r="S12" s="154"/>
      <c r="T12" s="3" t="str">
        <f t="shared" si="8"/>
        <v>LONG</v>
      </c>
    </row>
    <row r="13" spans="1:20">
      <c r="A13" s="73"/>
      <c r="B13" s="75"/>
      <c r="C13" s="56">
        <f t="shared" si="0"/>
        <v>0</v>
      </c>
      <c r="D13" s="57">
        <f>IF(B13=0,0,F13/B13)</f>
        <v>0</v>
      </c>
      <c r="E13" s="58" t="str">
        <f t="shared" si="1"/>
        <v>H</v>
      </c>
      <c r="F13" s="153">
        <f t="shared" si="2"/>
        <v>0</v>
      </c>
      <c r="G13" s="153" t="e">
        <f t="shared" si="3"/>
        <v>#VALUE!</v>
      </c>
      <c r="H13" s="153">
        <f>IF(J13&gt;0,IF(E13="P",C13+J13,IF(E13="S",C13-J13,C13+J13)),C13)</f>
        <v>0</v>
      </c>
      <c r="I13" s="153"/>
      <c r="J13" s="66">
        <v>0</v>
      </c>
      <c r="K13" s="67">
        <v>0</v>
      </c>
      <c r="L13" s="67">
        <v>0</v>
      </c>
      <c r="M13" s="67">
        <v>0</v>
      </c>
      <c r="N13" s="67">
        <v>0</v>
      </c>
      <c r="O13" s="56" t="str">
        <f t="shared" si="5"/>
        <v>Not Applicable</v>
      </c>
      <c r="P13" s="56">
        <f t="shared" si="6"/>
        <v>0</v>
      </c>
      <c r="Q13" s="62">
        <f t="shared" si="9"/>
        <v>0</v>
      </c>
      <c r="R13" s="153">
        <f t="shared" si="7"/>
        <v>0</v>
      </c>
      <c r="S13" s="154"/>
      <c r="T13" s="3" t="str">
        <f t="shared" si="8"/>
        <v>LONG</v>
      </c>
    </row>
    <row r="14" spans="1:20">
      <c r="A14" s="73"/>
      <c r="B14" s="75"/>
      <c r="C14" s="56">
        <f t="shared" si="0"/>
        <v>0</v>
      </c>
      <c r="D14" s="57">
        <f t="shared" ref="D14:D77" si="10">IF(B14=0,0,F14/B14)</f>
        <v>0</v>
      </c>
      <c r="E14" s="58" t="str">
        <f t="shared" si="1"/>
        <v>H</v>
      </c>
      <c r="F14" s="153">
        <f t="shared" si="2"/>
        <v>0</v>
      </c>
      <c r="G14" s="153" t="e">
        <f t="shared" si="3"/>
        <v>#VALUE!</v>
      </c>
      <c r="H14" s="153">
        <f t="shared" si="4"/>
        <v>0</v>
      </c>
      <c r="I14" s="153"/>
      <c r="J14" s="66">
        <v>0</v>
      </c>
      <c r="K14" s="67">
        <v>0</v>
      </c>
      <c r="L14" s="67">
        <v>0</v>
      </c>
      <c r="M14" s="67">
        <v>0</v>
      </c>
      <c r="N14" s="67">
        <v>0</v>
      </c>
      <c r="O14" s="56" t="str">
        <f t="shared" si="5"/>
        <v>Not Applicable</v>
      </c>
      <c r="P14" s="56">
        <f t="shared" si="6"/>
        <v>0</v>
      </c>
      <c r="Q14" s="62">
        <f t="shared" si="9"/>
        <v>0</v>
      </c>
      <c r="R14" s="153">
        <f t="shared" si="7"/>
        <v>0</v>
      </c>
      <c r="S14" s="154"/>
      <c r="T14" s="3" t="str">
        <f t="shared" si="8"/>
        <v>LONG</v>
      </c>
    </row>
    <row r="15" spans="1:20">
      <c r="A15" s="73"/>
      <c r="B15" s="75"/>
      <c r="C15" s="56">
        <f t="shared" si="0"/>
        <v>0</v>
      </c>
      <c r="D15" s="57">
        <f t="shared" si="10"/>
        <v>0</v>
      </c>
      <c r="E15" s="58" t="str">
        <f t="shared" si="1"/>
        <v>H</v>
      </c>
      <c r="F15" s="153">
        <f t="shared" si="2"/>
        <v>0</v>
      </c>
      <c r="G15" s="153" t="e">
        <f t="shared" si="3"/>
        <v>#VALUE!</v>
      </c>
      <c r="H15" s="153">
        <f t="shared" si="4"/>
        <v>0</v>
      </c>
      <c r="I15" s="153"/>
      <c r="J15" s="66">
        <v>0</v>
      </c>
      <c r="K15" s="67">
        <v>0</v>
      </c>
      <c r="L15" s="67">
        <v>0</v>
      </c>
      <c r="M15" s="67">
        <v>0</v>
      </c>
      <c r="N15" s="67">
        <v>0</v>
      </c>
      <c r="O15" s="56" t="str">
        <f t="shared" si="5"/>
        <v>Not Applicable</v>
      </c>
      <c r="P15" s="56">
        <f t="shared" si="6"/>
        <v>0</v>
      </c>
      <c r="Q15" s="62">
        <f t="shared" si="9"/>
        <v>0</v>
      </c>
      <c r="R15" s="153">
        <f t="shared" si="7"/>
        <v>0</v>
      </c>
      <c r="S15" s="154"/>
      <c r="T15" s="3" t="str">
        <f t="shared" si="8"/>
        <v>LONG</v>
      </c>
    </row>
    <row r="16" spans="1:20">
      <c r="A16" s="73"/>
      <c r="B16" s="75"/>
      <c r="C16" s="56">
        <f t="shared" si="0"/>
        <v>0</v>
      </c>
      <c r="D16" s="57">
        <f t="shared" si="10"/>
        <v>0</v>
      </c>
      <c r="E16" s="58" t="str">
        <f t="shared" si="1"/>
        <v>H</v>
      </c>
      <c r="F16" s="153">
        <f t="shared" si="2"/>
        <v>0</v>
      </c>
      <c r="G16" s="153" t="e">
        <f t="shared" si="3"/>
        <v>#VALUE!</v>
      </c>
      <c r="H16" s="153">
        <f t="shared" si="4"/>
        <v>0</v>
      </c>
      <c r="I16" s="153"/>
      <c r="J16" s="66">
        <v>0</v>
      </c>
      <c r="K16" s="67">
        <v>0</v>
      </c>
      <c r="L16" s="67">
        <v>0</v>
      </c>
      <c r="M16" s="67">
        <v>0</v>
      </c>
      <c r="N16" s="67">
        <v>0</v>
      </c>
      <c r="O16" s="56" t="str">
        <f t="shared" si="5"/>
        <v>Not Applicable</v>
      </c>
      <c r="P16" s="56">
        <f t="shared" si="6"/>
        <v>0</v>
      </c>
      <c r="Q16" s="62">
        <f t="shared" si="9"/>
        <v>0</v>
      </c>
      <c r="R16" s="153">
        <f t="shared" si="7"/>
        <v>0</v>
      </c>
      <c r="S16" s="154"/>
      <c r="T16" s="3" t="str">
        <f t="shared" si="8"/>
        <v>LONG</v>
      </c>
    </row>
    <row r="17" spans="1:20">
      <c r="A17" s="73"/>
      <c r="B17" s="75"/>
      <c r="C17" s="56">
        <f t="shared" si="0"/>
        <v>0</v>
      </c>
      <c r="D17" s="57">
        <f t="shared" si="10"/>
        <v>0</v>
      </c>
      <c r="E17" s="58" t="str">
        <f t="shared" si="1"/>
        <v>H</v>
      </c>
      <c r="F17" s="153">
        <f t="shared" si="2"/>
        <v>0</v>
      </c>
      <c r="G17" s="153" t="e">
        <f t="shared" si="3"/>
        <v>#VALUE!</v>
      </c>
      <c r="H17" s="153">
        <f t="shared" si="4"/>
        <v>0</v>
      </c>
      <c r="I17" s="153"/>
      <c r="J17" s="66">
        <v>0</v>
      </c>
      <c r="K17" s="67">
        <v>0</v>
      </c>
      <c r="L17" s="67">
        <v>0</v>
      </c>
      <c r="M17" s="67">
        <v>0</v>
      </c>
      <c r="N17" s="67">
        <v>0</v>
      </c>
      <c r="O17" s="56" t="str">
        <f t="shared" si="5"/>
        <v>Not Applicable</v>
      </c>
      <c r="P17" s="56">
        <f t="shared" si="6"/>
        <v>0</v>
      </c>
      <c r="Q17" s="62">
        <f t="shared" si="9"/>
        <v>0</v>
      </c>
      <c r="R17" s="153">
        <f t="shared" si="7"/>
        <v>0</v>
      </c>
      <c r="S17" s="154"/>
      <c r="T17" s="3" t="str">
        <f t="shared" si="8"/>
        <v>LONG</v>
      </c>
    </row>
    <row r="18" spans="1:20">
      <c r="A18" s="73"/>
      <c r="B18" s="75"/>
      <c r="C18" s="56">
        <f t="shared" si="0"/>
        <v>0</v>
      </c>
      <c r="D18" s="57">
        <f t="shared" si="10"/>
        <v>0</v>
      </c>
      <c r="E18" s="58" t="str">
        <f t="shared" si="1"/>
        <v>H</v>
      </c>
      <c r="F18" s="153">
        <f t="shared" si="2"/>
        <v>0</v>
      </c>
      <c r="G18" s="153" t="e">
        <f t="shared" si="3"/>
        <v>#VALUE!</v>
      </c>
      <c r="H18" s="153">
        <f t="shared" si="4"/>
        <v>0</v>
      </c>
      <c r="I18" s="153"/>
      <c r="J18" s="66">
        <v>0</v>
      </c>
      <c r="K18" s="67">
        <v>0</v>
      </c>
      <c r="L18" s="67">
        <v>0</v>
      </c>
      <c r="M18" s="67">
        <v>0</v>
      </c>
      <c r="N18" s="67">
        <v>0</v>
      </c>
      <c r="O18" s="56" t="str">
        <f t="shared" si="5"/>
        <v>Not Applicable</v>
      </c>
      <c r="P18" s="56">
        <f t="shared" si="6"/>
        <v>0</v>
      </c>
      <c r="Q18" s="62">
        <f t="shared" si="9"/>
        <v>0</v>
      </c>
      <c r="R18" s="153">
        <f t="shared" si="7"/>
        <v>0</v>
      </c>
      <c r="S18" s="154"/>
      <c r="T18" s="3" t="str">
        <f t="shared" si="8"/>
        <v>LONG</v>
      </c>
    </row>
    <row r="19" spans="1:20">
      <c r="A19" s="73"/>
      <c r="B19" s="75"/>
      <c r="C19" s="56">
        <f t="shared" si="0"/>
        <v>0</v>
      </c>
      <c r="D19" s="57">
        <f t="shared" si="10"/>
        <v>0</v>
      </c>
      <c r="E19" s="58" t="str">
        <f t="shared" si="1"/>
        <v>H</v>
      </c>
      <c r="F19" s="153">
        <f t="shared" si="2"/>
        <v>0</v>
      </c>
      <c r="G19" s="153" t="e">
        <f t="shared" si="3"/>
        <v>#VALUE!</v>
      </c>
      <c r="H19" s="153">
        <f t="shared" si="4"/>
        <v>0</v>
      </c>
      <c r="I19" s="153"/>
      <c r="J19" s="66">
        <v>0</v>
      </c>
      <c r="K19" s="67">
        <v>0</v>
      </c>
      <c r="L19" s="67">
        <v>0</v>
      </c>
      <c r="M19" s="67">
        <v>0</v>
      </c>
      <c r="N19" s="67">
        <v>0</v>
      </c>
      <c r="O19" s="56" t="str">
        <f t="shared" si="5"/>
        <v>Not Applicable</v>
      </c>
      <c r="P19" s="56">
        <f t="shared" si="6"/>
        <v>0</v>
      </c>
      <c r="Q19" s="62">
        <f t="shared" si="9"/>
        <v>0</v>
      </c>
      <c r="R19" s="153">
        <f t="shared" si="7"/>
        <v>0</v>
      </c>
      <c r="S19" s="154"/>
      <c r="T19" s="3" t="str">
        <f t="shared" si="8"/>
        <v>LONG</v>
      </c>
    </row>
    <row r="20" spans="1:20">
      <c r="A20" s="73"/>
      <c r="B20" s="75"/>
      <c r="C20" s="56">
        <f t="shared" si="0"/>
        <v>0</v>
      </c>
      <c r="D20" s="57">
        <f t="shared" si="10"/>
        <v>0</v>
      </c>
      <c r="E20" s="58" t="str">
        <f t="shared" si="1"/>
        <v>H</v>
      </c>
      <c r="F20" s="153">
        <f t="shared" si="2"/>
        <v>0</v>
      </c>
      <c r="G20" s="153" t="e">
        <f t="shared" si="3"/>
        <v>#VALUE!</v>
      </c>
      <c r="H20" s="153">
        <f t="shared" si="4"/>
        <v>0</v>
      </c>
      <c r="I20" s="153"/>
      <c r="J20" s="66">
        <v>0</v>
      </c>
      <c r="K20" s="67">
        <v>0</v>
      </c>
      <c r="L20" s="67">
        <v>0</v>
      </c>
      <c r="M20" s="67">
        <v>0</v>
      </c>
      <c r="N20" s="67">
        <v>0</v>
      </c>
      <c r="O20" s="56" t="str">
        <f t="shared" si="5"/>
        <v>Not Applicable</v>
      </c>
      <c r="P20" s="56">
        <f t="shared" si="6"/>
        <v>0</v>
      </c>
      <c r="Q20" s="62">
        <f t="shared" si="9"/>
        <v>0</v>
      </c>
      <c r="R20" s="153">
        <f t="shared" si="7"/>
        <v>0</v>
      </c>
      <c r="S20" s="154"/>
      <c r="T20" s="3" t="str">
        <f t="shared" si="8"/>
        <v>LONG</v>
      </c>
    </row>
    <row r="21" spans="1:20">
      <c r="A21" s="73"/>
      <c r="B21" s="75"/>
      <c r="C21" s="56">
        <f t="shared" si="0"/>
        <v>0</v>
      </c>
      <c r="D21" s="57">
        <f t="shared" si="10"/>
        <v>0</v>
      </c>
      <c r="E21" s="58" t="str">
        <f t="shared" si="1"/>
        <v>H</v>
      </c>
      <c r="F21" s="153">
        <f t="shared" si="2"/>
        <v>0</v>
      </c>
      <c r="G21" s="153" t="e">
        <f t="shared" si="3"/>
        <v>#VALUE!</v>
      </c>
      <c r="H21" s="153">
        <f t="shared" si="4"/>
        <v>0</v>
      </c>
      <c r="I21" s="153"/>
      <c r="J21" s="66">
        <v>0</v>
      </c>
      <c r="K21" s="67">
        <v>0</v>
      </c>
      <c r="L21" s="67">
        <v>0</v>
      </c>
      <c r="M21" s="67">
        <v>0</v>
      </c>
      <c r="N21" s="67">
        <v>0</v>
      </c>
      <c r="O21" s="56" t="str">
        <f t="shared" si="5"/>
        <v>Not Applicable</v>
      </c>
      <c r="P21" s="56">
        <f t="shared" si="6"/>
        <v>0</v>
      </c>
      <c r="Q21" s="62">
        <f t="shared" si="9"/>
        <v>0</v>
      </c>
      <c r="R21" s="153">
        <f t="shared" si="7"/>
        <v>0</v>
      </c>
      <c r="S21" s="154"/>
      <c r="T21" s="3" t="str">
        <f t="shared" si="8"/>
        <v>LONG</v>
      </c>
    </row>
    <row r="22" spans="1:20">
      <c r="A22" s="73"/>
      <c r="B22" s="75"/>
      <c r="C22" s="56">
        <f t="shared" si="0"/>
        <v>0</v>
      </c>
      <c r="D22" s="57">
        <f t="shared" si="10"/>
        <v>0</v>
      </c>
      <c r="E22" s="58" t="str">
        <f t="shared" si="1"/>
        <v>H</v>
      </c>
      <c r="F22" s="153">
        <f t="shared" si="2"/>
        <v>0</v>
      </c>
      <c r="G22" s="153" t="e">
        <f t="shared" si="3"/>
        <v>#VALUE!</v>
      </c>
      <c r="H22" s="153">
        <f t="shared" si="4"/>
        <v>0</v>
      </c>
      <c r="I22" s="153"/>
      <c r="J22" s="66">
        <v>0</v>
      </c>
      <c r="K22" s="67">
        <v>0</v>
      </c>
      <c r="L22" s="67">
        <v>0</v>
      </c>
      <c r="M22" s="67">
        <v>0</v>
      </c>
      <c r="N22" s="67">
        <v>0</v>
      </c>
      <c r="O22" s="56" t="str">
        <f t="shared" si="5"/>
        <v>Not Applicable</v>
      </c>
      <c r="P22" s="56">
        <f t="shared" si="6"/>
        <v>0</v>
      </c>
      <c r="Q22" s="62">
        <f t="shared" si="9"/>
        <v>0</v>
      </c>
      <c r="R22" s="153">
        <f t="shared" si="7"/>
        <v>0</v>
      </c>
      <c r="S22" s="154"/>
      <c r="T22" s="3" t="str">
        <f t="shared" si="8"/>
        <v>LONG</v>
      </c>
    </row>
    <row r="23" spans="1:20">
      <c r="A23" s="73"/>
      <c r="B23" s="75"/>
      <c r="C23" s="56">
        <f t="shared" si="0"/>
        <v>0</v>
      </c>
      <c r="D23" s="57">
        <f t="shared" si="10"/>
        <v>0</v>
      </c>
      <c r="E23" s="58" t="str">
        <f t="shared" si="1"/>
        <v>H</v>
      </c>
      <c r="F23" s="153">
        <f t="shared" si="2"/>
        <v>0</v>
      </c>
      <c r="G23" s="153" t="e">
        <f t="shared" si="3"/>
        <v>#VALUE!</v>
      </c>
      <c r="H23" s="153">
        <f t="shared" si="4"/>
        <v>0</v>
      </c>
      <c r="I23" s="153"/>
      <c r="J23" s="66">
        <v>0</v>
      </c>
      <c r="K23" s="67">
        <v>0</v>
      </c>
      <c r="L23" s="67">
        <v>0</v>
      </c>
      <c r="M23" s="67">
        <v>0</v>
      </c>
      <c r="N23" s="67">
        <v>0</v>
      </c>
      <c r="O23" s="56" t="str">
        <f t="shared" si="5"/>
        <v>Not Applicable</v>
      </c>
      <c r="P23" s="56">
        <f t="shared" si="6"/>
        <v>0</v>
      </c>
      <c r="Q23" s="62">
        <f t="shared" si="9"/>
        <v>0</v>
      </c>
      <c r="R23" s="153">
        <f t="shared" si="7"/>
        <v>0</v>
      </c>
      <c r="S23" s="154"/>
      <c r="T23" s="3" t="str">
        <f t="shared" si="8"/>
        <v>LONG</v>
      </c>
    </row>
    <row r="24" spans="1:20">
      <c r="A24" s="73"/>
      <c r="B24" s="75"/>
      <c r="C24" s="56">
        <f t="shared" si="0"/>
        <v>0</v>
      </c>
      <c r="D24" s="57">
        <f t="shared" si="10"/>
        <v>0</v>
      </c>
      <c r="E24" s="58" t="str">
        <f t="shared" si="1"/>
        <v>H</v>
      </c>
      <c r="F24" s="153">
        <f t="shared" si="2"/>
        <v>0</v>
      </c>
      <c r="G24" s="153" t="e">
        <f t="shared" si="3"/>
        <v>#VALUE!</v>
      </c>
      <c r="H24" s="153">
        <f t="shared" si="4"/>
        <v>0</v>
      </c>
      <c r="I24" s="153"/>
      <c r="J24" s="66">
        <v>0</v>
      </c>
      <c r="K24" s="67">
        <v>0</v>
      </c>
      <c r="L24" s="67">
        <v>0</v>
      </c>
      <c r="M24" s="67">
        <v>0</v>
      </c>
      <c r="N24" s="67">
        <v>0</v>
      </c>
      <c r="O24" s="56" t="str">
        <f t="shared" si="5"/>
        <v>Not Applicable</v>
      </c>
      <c r="P24" s="56">
        <f t="shared" si="6"/>
        <v>0</v>
      </c>
      <c r="Q24" s="62">
        <f t="shared" si="9"/>
        <v>0</v>
      </c>
      <c r="R24" s="153">
        <f t="shared" si="7"/>
        <v>0</v>
      </c>
      <c r="S24" s="154"/>
      <c r="T24" s="3" t="str">
        <f t="shared" si="8"/>
        <v>LONG</v>
      </c>
    </row>
    <row r="25" spans="1:20">
      <c r="A25" s="73"/>
      <c r="B25" s="75"/>
      <c r="C25" s="56">
        <f t="shared" si="0"/>
        <v>0</v>
      </c>
      <c r="D25" s="57">
        <f t="shared" si="10"/>
        <v>0</v>
      </c>
      <c r="E25" s="58" t="str">
        <f t="shared" si="1"/>
        <v>H</v>
      </c>
      <c r="F25" s="153">
        <f t="shared" si="2"/>
        <v>0</v>
      </c>
      <c r="G25" s="153" t="e">
        <f t="shared" si="3"/>
        <v>#VALUE!</v>
      </c>
      <c r="H25" s="153">
        <f t="shared" si="4"/>
        <v>0</v>
      </c>
      <c r="I25" s="153"/>
      <c r="J25" s="66">
        <v>0</v>
      </c>
      <c r="K25" s="67">
        <v>0</v>
      </c>
      <c r="L25" s="67">
        <v>0</v>
      </c>
      <c r="M25" s="67">
        <v>0</v>
      </c>
      <c r="N25" s="67">
        <v>0</v>
      </c>
      <c r="O25" s="56" t="str">
        <f t="shared" si="5"/>
        <v>Not Applicable</v>
      </c>
      <c r="P25" s="56">
        <f t="shared" si="6"/>
        <v>0</v>
      </c>
      <c r="Q25" s="62">
        <f t="shared" si="9"/>
        <v>0</v>
      </c>
      <c r="R25" s="153">
        <f t="shared" si="7"/>
        <v>0</v>
      </c>
      <c r="S25" s="154"/>
      <c r="T25" s="3" t="str">
        <f t="shared" si="8"/>
        <v>LONG</v>
      </c>
    </row>
    <row r="26" spans="1:20">
      <c r="A26" s="73"/>
      <c r="B26" s="75"/>
      <c r="C26" s="56">
        <f t="shared" si="0"/>
        <v>0</v>
      </c>
      <c r="D26" s="57">
        <f t="shared" si="10"/>
        <v>0</v>
      </c>
      <c r="E26" s="58" t="str">
        <f t="shared" si="1"/>
        <v>H</v>
      </c>
      <c r="F26" s="153">
        <f t="shared" si="2"/>
        <v>0</v>
      </c>
      <c r="G26" s="153" t="e">
        <f t="shared" si="3"/>
        <v>#VALUE!</v>
      </c>
      <c r="H26" s="153">
        <f t="shared" si="4"/>
        <v>0</v>
      </c>
      <c r="I26" s="153"/>
      <c r="J26" s="66">
        <v>0</v>
      </c>
      <c r="K26" s="67">
        <v>0</v>
      </c>
      <c r="L26" s="67">
        <v>0</v>
      </c>
      <c r="M26" s="67">
        <v>0</v>
      </c>
      <c r="N26" s="67">
        <v>0</v>
      </c>
      <c r="O26" s="56" t="str">
        <f t="shared" si="5"/>
        <v>Not Applicable</v>
      </c>
      <c r="P26" s="56">
        <f t="shared" si="6"/>
        <v>0</v>
      </c>
      <c r="Q26" s="62">
        <f t="shared" si="9"/>
        <v>0</v>
      </c>
      <c r="R26" s="153">
        <f t="shared" si="7"/>
        <v>0</v>
      </c>
      <c r="S26" s="154"/>
      <c r="T26" s="3" t="str">
        <f t="shared" si="8"/>
        <v>LONG</v>
      </c>
    </row>
    <row r="27" spans="1:20">
      <c r="A27" s="73"/>
      <c r="B27" s="75"/>
      <c r="C27" s="56">
        <f t="shared" si="0"/>
        <v>0</v>
      </c>
      <c r="D27" s="57">
        <f t="shared" si="10"/>
        <v>0</v>
      </c>
      <c r="E27" s="58" t="str">
        <f t="shared" si="1"/>
        <v>H</v>
      </c>
      <c r="F27" s="153">
        <f t="shared" si="2"/>
        <v>0</v>
      </c>
      <c r="G27" s="153" t="e">
        <f t="shared" si="3"/>
        <v>#VALUE!</v>
      </c>
      <c r="H27" s="153">
        <f t="shared" si="4"/>
        <v>0</v>
      </c>
      <c r="I27" s="153"/>
      <c r="J27" s="66">
        <v>0</v>
      </c>
      <c r="K27" s="67">
        <v>0</v>
      </c>
      <c r="L27" s="67">
        <v>0</v>
      </c>
      <c r="M27" s="67">
        <v>0</v>
      </c>
      <c r="N27" s="67">
        <v>0</v>
      </c>
      <c r="O27" s="56" t="str">
        <f t="shared" si="5"/>
        <v>Not Applicable</v>
      </c>
      <c r="P27" s="56">
        <f t="shared" si="6"/>
        <v>0</v>
      </c>
      <c r="Q27" s="62">
        <f t="shared" si="9"/>
        <v>0</v>
      </c>
      <c r="R27" s="153">
        <f t="shared" si="7"/>
        <v>0</v>
      </c>
      <c r="S27" s="154"/>
      <c r="T27" s="3" t="str">
        <f t="shared" si="8"/>
        <v>LONG</v>
      </c>
    </row>
    <row r="28" spans="1:20">
      <c r="A28" s="73"/>
      <c r="B28" s="75"/>
      <c r="C28" s="56">
        <f t="shared" si="0"/>
        <v>0</v>
      </c>
      <c r="D28" s="57">
        <f t="shared" si="10"/>
        <v>0</v>
      </c>
      <c r="E28" s="58" t="str">
        <f t="shared" si="1"/>
        <v>H</v>
      </c>
      <c r="F28" s="153">
        <f t="shared" si="2"/>
        <v>0</v>
      </c>
      <c r="G28" s="153" t="e">
        <f t="shared" si="3"/>
        <v>#VALUE!</v>
      </c>
      <c r="H28" s="153">
        <f t="shared" si="4"/>
        <v>0</v>
      </c>
      <c r="I28" s="153"/>
      <c r="J28" s="66">
        <v>0</v>
      </c>
      <c r="K28" s="67">
        <v>0</v>
      </c>
      <c r="L28" s="67">
        <v>0</v>
      </c>
      <c r="M28" s="67">
        <v>0</v>
      </c>
      <c r="N28" s="67">
        <v>0</v>
      </c>
      <c r="O28" s="56" t="str">
        <f t="shared" si="5"/>
        <v>Not Applicable</v>
      </c>
      <c r="P28" s="56">
        <f t="shared" si="6"/>
        <v>0</v>
      </c>
      <c r="Q28" s="62">
        <f t="shared" si="9"/>
        <v>0</v>
      </c>
      <c r="R28" s="153">
        <f t="shared" si="7"/>
        <v>0</v>
      </c>
      <c r="S28" s="154"/>
      <c r="T28" s="3" t="str">
        <f t="shared" si="8"/>
        <v>LONG</v>
      </c>
    </row>
    <row r="29" spans="1:20">
      <c r="A29" s="73"/>
      <c r="B29" s="75"/>
      <c r="C29" s="56">
        <f t="shared" si="0"/>
        <v>0</v>
      </c>
      <c r="D29" s="57">
        <f t="shared" si="10"/>
        <v>0</v>
      </c>
      <c r="E29" s="58" t="str">
        <f t="shared" si="1"/>
        <v>H</v>
      </c>
      <c r="F29" s="153">
        <f t="shared" si="2"/>
        <v>0</v>
      </c>
      <c r="G29" s="153" t="e">
        <f t="shared" si="3"/>
        <v>#VALUE!</v>
      </c>
      <c r="H29" s="153">
        <f t="shared" si="4"/>
        <v>0</v>
      </c>
      <c r="I29" s="153"/>
      <c r="J29" s="66">
        <v>0</v>
      </c>
      <c r="K29" s="67">
        <v>0</v>
      </c>
      <c r="L29" s="67">
        <v>0</v>
      </c>
      <c r="M29" s="67">
        <v>0</v>
      </c>
      <c r="N29" s="67">
        <v>0</v>
      </c>
      <c r="O29" s="56" t="str">
        <f t="shared" si="5"/>
        <v>Not Applicable</v>
      </c>
      <c r="P29" s="56">
        <f t="shared" si="6"/>
        <v>0</v>
      </c>
      <c r="Q29" s="62">
        <f t="shared" si="9"/>
        <v>0</v>
      </c>
      <c r="R29" s="153">
        <f t="shared" si="7"/>
        <v>0</v>
      </c>
      <c r="S29" s="154"/>
      <c r="T29" s="3" t="str">
        <f t="shared" si="8"/>
        <v>LONG</v>
      </c>
    </row>
    <row r="30" spans="1:20">
      <c r="A30" s="73"/>
      <c r="B30" s="75"/>
      <c r="C30" s="56">
        <f t="shared" si="0"/>
        <v>0</v>
      </c>
      <c r="D30" s="57">
        <f t="shared" si="10"/>
        <v>0</v>
      </c>
      <c r="E30" s="58" t="str">
        <f t="shared" si="1"/>
        <v>H</v>
      </c>
      <c r="F30" s="153">
        <f t="shared" si="2"/>
        <v>0</v>
      </c>
      <c r="G30" s="153" t="e">
        <f t="shared" si="3"/>
        <v>#VALUE!</v>
      </c>
      <c r="H30" s="153">
        <f t="shared" si="4"/>
        <v>0</v>
      </c>
      <c r="I30" s="153"/>
      <c r="J30" s="66">
        <v>0</v>
      </c>
      <c r="K30" s="67">
        <v>0</v>
      </c>
      <c r="L30" s="67">
        <v>0</v>
      </c>
      <c r="M30" s="67">
        <v>0</v>
      </c>
      <c r="N30" s="67">
        <v>0</v>
      </c>
      <c r="O30" s="56" t="str">
        <f t="shared" si="5"/>
        <v>Not Applicable</v>
      </c>
      <c r="P30" s="56">
        <f t="shared" si="6"/>
        <v>0</v>
      </c>
      <c r="Q30" s="62">
        <f t="shared" si="9"/>
        <v>0</v>
      </c>
      <c r="R30" s="153">
        <f t="shared" si="7"/>
        <v>0</v>
      </c>
      <c r="S30" s="154"/>
      <c r="T30" s="3" t="str">
        <f t="shared" si="8"/>
        <v>LONG</v>
      </c>
    </row>
    <row r="31" spans="1:20">
      <c r="A31" s="73"/>
      <c r="B31" s="75"/>
      <c r="C31" s="56">
        <f t="shared" si="0"/>
        <v>0</v>
      </c>
      <c r="D31" s="57">
        <f t="shared" si="10"/>
        <v>0</v>
      </c>
      <c r="E31" s="58" t="str">
        <f t="shared" si="1"/>
        <v>H</v>
      </c>
      <c r="F31" s="153">
        <f t="shared" si="2"/>
        <v>0</v>
      </c>
      <c r="G31" s="153" t="e">
        <f t="shared" si="3"/>
        <v>#VALUE!</v>
      </c>
      <c r="H31" s="153">
        <f t="shared" si="4"/>
        <v>0</v>
      </c>
      <c r="I31" s="153"/>
      <c r="J31" s="66">
        <v>0</v>
      </c>
      <c r="K31" s="67">
        <v>0</v>
      </c>
      <c r="L31" s="67">
        <v>0</v>
      </c>
      <c r="M31" s="67">
        <v>0</v>
      </c>
      <c r="N31" s="67">
        <v>0</v>
      </c>
      <c r="O31" s="56" t="str">
        <f t="shared" si="5"/>
        <v>Not Applicable</v>
      </c>
      <c r="P31" s="56">
        <f t="shared" si="6"/>
        <v>0</v>
      </c>
      <c r="Q31" s="62">
        <f t="shared" si="9"/>
        <v>0</v>
      </c>
      <c r="R31" s="153">
        <f t="shared" si="7"/>
        <v>0</v>
      </c>
      <c r="S31" s="154"/>
      <c r="T31" s="3" t="str">
        <f t="shared" si="8"/>
        <v>LONG</v>
      </c>
    </row>
    <row r="32" spans="1:20">
      <c r="A32" s="73"/>
      <c r="B32" s="75"/>
      <c r="C32" s="56">
        <f t="shared" si="0"/>
        <v>0</v>
      </c>
      <c r="D32" s="57">
        <f t="shared" si="10"/>
        <v>0</v>
      </c>
      <c r="E32" s="58" t="str">
        <f t="shared" si="1"/>
        <v>H</v>
      </c>
      <c r="F32" s="153">
        <f t="shared" si="2"/>
        <v>0</v>
      </c>
      <c r="G32" s="153" t="e">
        <f t="shared" si="3"/>
        <v>#VALUE!</v>
      </c>
      <c r="H32" s="153">
        <f t="shared" si="4"/>
        <v>0</v>
      </c>
      <c r="I32" s="153"/>
      <c r="J32" s="66">
        <v>0</v>
      </c>
      <c r="K32" s="67">
        <v>0</v>
      </c>
      <c r="L32" s="67">
        <v>0</v>
      </c>
      <c r="M32" s="67">
        <v>0</v>
      </c>
      <c r="N32" s="67">
        <v>0</v>
      </c>
      <c r="O32" s="56" t="str">
        <f t="shared" si="5"/>
        <v>Not Applicable</v>
      </c>
      <c r="P32" s="56">
        <f t="shared" si="6"/>
        <v>0</v>
      </c>
      <c r="Q32" s="62">
        <f t="shared" si="9"/>
        <v>0</v>
      </c>
      <c r="R32" s="153">
        <f t="shared" si="7"/>
        <v>0</v>
      </c>
      <c r="S32" s="154"/>
      <c r="T32" s="3" t="str">
        <f t="shared" si="8"/>
        <v>LONG</v>
      </c>
    </row>
    <row r="33" spans="1:20">
      <c r="A33" s="73"/>
      <c r="B33" s="75"/>
      <c r="C33" s="56">
        <f t="shared" si="0"/>
        <v>0</v>
      </c>
      <c r="D33" s="57">
        <f t="shared" si="10"/>
        <v>0</v>
      </c>
      <c r="E33" s="58" t="str">
        <f t="shared" si="1"/>
        <v>H</v>
      </c>
      <c r="F33" s="153">
        <f t="shared" si="2"/>
        <v>0</v>
      </c>
      <c r="G33" s="153" t="e">
        <f t="shared" si="3"/>
        <v>#VALUE!</v>
      </c>
      <c r="H33" s="153">
        <f t="shared" si="4"/>
        <v>0</v>
      </c>
      <c r="I33" s="153"/>
      <c r="J33" s="66">
        <v>0</v>
      </c>
      <c r="K33" s="67">
        <v>0</v>
      </c>
      <c r="L33" s="67">
        <v>0</v>
      </c>
      <c r="M33" s="67">
        <v>0</v>
      </c>
      <c r="N33" s="67">
        <v>0</v>
      </c>
      <c r="O33" s="56" t="str">
        <f t="shared" si="5"/>
        <v>Not Applicable</v>
      </c>
      <c r="P33" s="56">
        <f t="shared" si="6"/>
        <v>0</v>
      </c>
      <c r="Q33" s="62">
        <f t="shared" si="9"/>
        <v>0</v>
      </c>
      <c r="R33" s="153">
        <f t="shared" si="7"/>
        <v>0</v>
      </c>
      <c r="S33" s="154"/>
      <c r="T33" s="3" t="str">
        <f t="shared" si="8"/>
        <v>LONG</v>
      </c>
    </row>
    <row r="34" spans="1:20">
      <c r="A34" s="73"/>
      <c r="B34" s="75"/>
      <c r="C34" s="56">
        <f t="shared" si="0"/>
        <v>0</v>
      </c>
      <c r="D34" s="57">
        <f t="shared" si="10"/>
        <v>0</v>
      </c>
      <c r="E34" s="58" t="str">
        <f t="shared" si="1"/>
        <v>H</v>
      </c>
      <c r="F34" s="153">
        <f t="shared" si="2"/>
        <v>0</v>
      </c>
      <c r="G34" s="153" t="e">
        <f t="shared" si="3"/>
        <v>#VALUE!</v>
      </c>
      <c r="H34" s="153">
        <f t="shared" si="4"/>
        <v>0</v>
      </c>
      <c r="I34" s="153"/>
      <c r="J34" s="66">
        <v>0</v>
      </c>
      <c r="K34" s="67">
        <v>0</v>
      </c>
      <c r="L34" s="67">
        <v>0</v>
      </c>
      <c r="M34" s="67">
        <v>0</v>
      </c>
      <c r="N34" s="67">
        <v>0</v>
      </c>
      <c r="O34" s="56" t="str">
        <f t="shared" si="5"/>
        <v>Not Applicable</v>
      </c>
      <c r="P34" s="56">
        <f t="shared" si="6"/>
        <v>0</v>
      </c>
      <c r="Q34" s="62">
        <f t="shared" si="9"/>
        <v>0</v>
      </c>
      <c r="R34" s="153">
        <f t="shared" si="7"/>
        <v>0</v>
      </c>
      <c r="S34" s="154"/>
      <c r="T34" s="3" t="str">
        <f t="shared" si="8"/>
        <v>LONG</v>
      </c>
    </row>
    <row r="35" spans="1:20">
      <c r="A35" s="73"/>
      <c r="B35" s="75"/>
      <c r="C35" s="56">
        <f t="shared" si="0"/>
        <v>0</v>
      </c>
      <c r="D35" s="57">
        <f t="shared" si="10"/>
        <v>0</v>
      </c>
      <c r="E35" s="58" t="str">
        <f t="shared" si="1"/>
        <v>H</v>
      </c>
      <c r="F35" s="153">
        <f t="shared" si="2"/>
        <v>0</v>
      </c>
      <c r="G35" s="153" t="e">
        <f t="shared" si="3"/>
        <v>#VALUE!</v>
      </c>
      <c r="H35" s="153">
        <f t="shared" si="4"/>
        <v>0</v>
      </c>
      <c r="I35" s="153"/>
      <c r="J35" s="66">
        <v>0</v>
      </c>
      <c r="K35" s="67">
        <v>0</v>
      </c>
      <c r="L35" s="67">
        <v>0</v>
      </c>
      <c r="M35" s="67">
        <v>0</v>
      </c>
      <c r="N35" s="67">
        <v>0</v>
      </c>
      <c r="O35" s="56" t="str">
        <f t="shared" si="5"/>
        <v>Not Applicable</v>
      </c>
      <c r="P35" s="56">
        <f t="shared" si="6"/>
        <v>0</v>
      </c>
      <c r="Q35" s="62">
        <f t="shared" si="9"/>
        <v>0</v>
      </c>
      <c r="R35" s="153">
        <f t="shared" si="7"/>
        <v>0</v>
      </c>
      <c r="S35" s="154"/>
      <c r="T35" s="3" t="str">
        <f t="shared" si="8"/>
        <v>LONG</v>
      </c>
    </row>
    <row r="36" spans="1:20">
      <c r="A36" s="73"/>
      <c r="B36" s="75"/>
      <c r="C36" s="56">
        <f t="shared" si="0"/>
        <v>0</v>
      </c>
      <c r="D36" s="57">
        <f t="shared" si="10"/>
        <v>0</v>
      </c>
      <c r="E36" s="58" t="str">
        <f t="shared" si="1"/>
        <v>H</v>
      </c>
      <c r="F36" s="153">
        <f t="shared" si="2"/>
        <v>0</v>
      </c>
      <c r="G36" s="153" t="e">
        <f t="shared" si="3"/>
        <v>#VALUE!</v>
      </c>
      <c r="H36" s="153">
        <f t="shared" si="4"/>
        <v>0</v>
      </c>
      <c r="I36" s="153"/>
      <c r="J36" s="66">
        <v>0</v>
      </c>
      <c r="K36" s="67">
        <v>0</v>
      </c>
      <c r="L36" s="67">
        <v>0</v>
      </c>
      <c r="M36" s="67">
        <v>0</v>
      </c>
      <c r="N36" s="67">
        <v>0</v>
      </c>
      <c r="O36" s="56" t="str">
        <f t="shared" si="5"/>
        <v>Not Applicable</v>
      </c>
      <c r="P36" s="56">
        <f t="shared" si="6"/>
        <v>0</v>
      </c>
      <c r="Q36" s="62">
        <f t="shared" si="9"/>
        <v>0</v>
      </c>
      <c r="R36" s="153">
        <f t="shared" si="7"/>
        <v>0</v>
      </c>
      <c r="S36" s="154"/>
      <c r="T36" s="3" t="str">
        <f t="shared" si="8"/>
        <v>LONG</v>
      </c>
    </row>
    <row r="37" spans="1:20">
      <c r="A37" s="73"/>
      <c r="B37" s="75"/>
      <c r="C37" s="56">
        <f t="shared" si="0"/>
        <v>0</v>
      </c>
      <c r="D37" s="57">
        <f t="shared" si="10"/>
        <v>0</v>
      </c>
      <c r="E37" s="58" t="str">
        <f t="shared" si="1"/>
        <v>H</v>
      </c>
      <c r="F37" s="153">
        <f t="shared" si="2"/>
        <v>0</v>
      </c>
      <c r="G37" s="153" t="e">
        <f t="shared" si="3"/>
        <v>#VALUE!</v>
      </c>
      <c r="H37" s="153">
        <f t="shared" si="4"/>
        <v>0</v>
      </c>
      <c r="I37" s="153"/>
      <c r="J37" s="66">
        <v>0</v>
      </c>
      <c r="K37" s="67">
        <v>0</v>
      </c>
      <c r="L37" s="67">
        <v>0</v>
      </c>
      <c r="M37" s="67">
        <v>0</v>
      </c>
      <c r="N37" s="67">
        <v>0</v>
      </c>
      <c r="O37" s="56" t="str">
        <f t="shared" si="5"/>
        <v>Not Applicable</v>
      </c>
      <c r="P37" s="56">
        <f t="shared" si="6"/>
        <v>0</v>
      </c>
      <c r="Q37" s="62">
        <f t="shared" si="9"/>
        <v>0</v>
      </c>
      <c r="R37" s="153">
        <f t="shared" si="7"/>
        <v>0</v>
      </c>
      <c r="S37" s="154"/>
      <c r="T37" s="3" t="str">
        <f t="shared" si="8"/>
        <v>LONG</v>
      </c>
    </row>
    <row r="38" spans="1:20">
      <c r="A38" s="73"/>
      <c r="B38" s="75"/>
      <c r="C38" s="56">
        <f t="shared" si="0"/>
        <v>0</v>
      </c>
      <c r="D38" s="57">
        <f t="shared" si="10"/>
        <v>0</v>
      </c>
      <c r="E38" s="58" t="str">
        <f t="shared" si="1"/>
        <v>H</v>
      </c>
      <c r="F38" s="153">
        <f t="shared" si="2"/>
        <v>0</v>
      </c>
      <c r="G38" s="153" t="e">
        <f t="shared" si="3"/>
        <v>#VALUE!</v>
      </c>
      <c r="H38" s="153">
        <f t="shared" si="4"/>
        <v>0</v>
      </c>
      <c r="I38" s="153"/>
      <c r="J38" s="66">
        <v>0</v>
      </c>
      <c r="K38" s="67">
        <v>0</v>
      </c>
      <c r="L38" s="67">
        <v>0</v>
      </c>
      <c r="M38" s="67">
        <v>0</v>
      </c>
      <c r="N38" s="67">
        <v>0</v>
      </c>
      <c r="O38" s="56" t="str">
        <f t="shared" si="5"/>
        <v>Not Applicable</v>
      </c>
      <c r="P38" s="56">
        <f t="shared" si="6"/>
        <v>0</v>
      </c>
      <c r="Q38" s="62">
        <f t="shared" si="9"/>
        <v>0</v>
      </c>
      <c r="R38" s="153">
        <f t="shared" si="7"/>
        <v>0</v>
      </c>
      <c r="S38" s="154"/>
      <c r="T38" s="3" t="str">
        <f t="shared" si="8"/>
        <v>LONG</v>
      </c>
    </row>
    <row r="39" spans="1:20">
      <c r="A39" s="73"/>
      <c r="B39" s="75"/>
      <c r="C39" s="56">
        <f t="shared" si="0"/>
        <v>0</v>
      </c>
      <c r="D39" s="57">
        <f t="shared" si="10"/>
        <v>0</v>
      </c>
      <c r="E39" s="58" t="str">
        <f t="shared" si="1"/>
        <v>H</v>
      </c>
      <c r="F39" s="153">
        <f t="shared" si="2"/>
        <v>0</v>
      </c>
      <c r="G39" s="153" t="e">
        <f t="shared" si="3"/>
        <v>#VALUE!</v>
      </c>
      <c r="H39" s="153">
        <f t="shared" si="4"/>
        <v>0</v>
      </c>
      <c r="I39" s="153"/>
      <c r="J39" s="66">
        <v>0</v>
      </c>
      <c r="K39" s="67">
        <v>0</v>
      </c>
      <c r="L39" s="67">
        <v>0</v>
      </c>
      <c r="M39" s="67">
        <v>0</v>
      </c>
      <c r="N39" s="67">
        <v>0</v>
      </c>
      <c r="O39" s="56" t="str">
        <f t="shared" si="5"/>
        <v>Not Applicable</v>
      </c>
      <c r="P39" s="56">
        <f t="shared" si="6"/>
        <v>0</v>
      </c>
      <c r="Q39" s="62">
        <f t="shared" si="9"/>
        <v>0</v>
      </c>
      <c r="R39" s="153">
        <f t="shared" si="7"/>
        <v>0</v>
      </c>
      <c r="S39" s="154"/>
      <c r="T39" s="3" t="str">
        <f t="shared" si="8"/>
        <v>LONG</v>
      </c>
    </row>
    <row r="40" spans="1:20">
      <c r="A40" s="73"/>
      <c r="B40" s="75"/>
      <c r="C40" s="56">
        <f t="shared" si="0"/>
        <v>0</v>
      </c>
      <c r="D40" s="57">
        <f t="shared" si="10"/>
        <v>0</v>
      </c>
      <c r="E40" s="58" t="str">
        <f t="shared" si="1"/>
        <v>H</v>
      </c>
      <c r="F40" s="153">
        <f t="shared" si="2"/>
        <v>0</v>
      </c>
      <c r="G40" s="153" t="e">
        <f t="shared" si="3"/>
        <v>#VALUE!</v>
      </c>
      <c r="H40" s="153">
        <f t="shared" si="4"/>
        <v>0</v>
      </c>
      <c r="I40" s="153"/>
      <c r="J40" s="66">
        <v>0</v>
      </c>
      <c r="K40" s="67">
        <v>0</v>
      </c>
      <c r="L40" s="67">
        <v>0</v>
      </c>
      <c r="M40" s="67">
        <v>0</v>
      </c>
      <c r="N40" s="67">
        <v>0</v>
      </c>
      <c r="O40" s="56" t="str">
        <f t="shared" si="5"/>
        <v>Not Applicable</v>
      </c>
      <c r="P40" s="56">
        <f t="shared" si="6"/>
        <v>0</v>
      </c>
      <c r="Q40" s="62">
        <f t="shared" si="9"/>
        <v>0</v>
      </c>
      <c r="R40" s="153">
        <f t="shared" si="7"/>
        <v>0</v>
      </c>
      <c r="S40" s="154"/>
      <c r="T40" s="3" t="str">
        <f t="shared" si="8"/>
        <v>LONG</v>
      </c>
    </row>
    <row r="41" spans="1:20">
      <c r="A41" s="73"/>
      <c r="B41" s="75"/>
      <c r="C41" s="56">
        <f t="shared" si="0"/>
        <v>0</v>
      </c>
      <c r="D41" s="57">
        <f t="shared" si="10"/>
        <v>0</v>
      </c>
      <c r="E41" s="58" t="str">
        <f t="shared" si="1"/>
        <v>H</v>
      </c>
      <c r="F41" s="153">
        <f t="shared" si="2"/>
        <v>0</v>
      </c>
      <c r="G41" s="153" t="e">
        <f t="shared" si="3"/>
        <v>#VALUE!</v>
      </c>
      <c r="H41" s="153">
        <f t="shared" si="4"/>
        <v>0</v>
      </c>
      <c r="I41" s="153"/>
      <c r="J41" s="66">
        <v>0</v>
      </c>
      <c r="K41" s="67">
        <v>0</v>
      </c>
      <c r="L41" s="67">
        <v>0</v>
      </c>
      <c r="M41" s="67">
        <v>0</v>
      </c>
      <c r="N41" s="67">
        <v>0</v>
      </c>
      <c r="O41" s="56" t="str">
        <f t="shared" si="5"/>
        <v>Not Applicable</v>
      </c>
      <c r="P41" s="56">
        <f t="shared" si="6"/>
        <v>0</v>
      </c>
      <c r="Q41" s="62">
        <f t="shared" si="9"/>
        <v>0</v>
      </c>
      <c r="R41" s="153">
        <f t="shared" si="7"/>
        <v>0</v>
      </c>
      <c r="S41" s="154"/>
      <c r="T41" s="3" t="str">
        <f t="shared" si="8"/>
        <v>LONG</v>
      </c>
    </row>
    <row r="42" spans="1:20">
      <c r="A42" s="73"/>
      <c r="B42" s="75"/>
      <c r="C42" s="56">
        <f t="shared" si="0"/>
        <v>0</v>
      </c>
      <c r="D42" s="57">
        <f t="shared" si="10"/>
        <v>0</v>
      </c>
      <c r="E42" s="58" t="str">
        <f t="shared" si="1"/>
        <v>H</v>
      </c>
      <c r="F42" s="153">
        <f t="shared" si="2"/>
        <v>0</v>
      </c>
      <c r="G42" s="153" t="e">
        <f t="shared" si="3"/>
        <v>#VALUE!</v>
      </c>
      <c r="H42" s="153">
        <f t="shared" si="4"/>
        <v>0</v>
      </c>
      <c r="I42" s="153"/>
      <c r="J42" s="66">
        <v>0</v>
      </c>
      <c r="K42" s="67">
        <v>0</v>
      </c>
      <c r="L42" s="67">
        <v>0</v>
      </c>
      <c r="M42" s="67">
        <v>0</v>
      </c>
      <c r="N42" s="67">
        <v>0</v>
      </c>
      <c r="O42" s="56" t="str">
        <f t="shared" si="5"/>
        <v>Not Applicable</v>
      </c>
      <c r="P42" s="56">
        <f t="shared" si="6"/>
        <v>0</v>
      </c>
      <c r="Q42" s="62">
        <f t="shared" si="9"/>
        <v>0</v>
      </c>
      <c r="R42" s="153">
        <f t="shared" si="7"/>
        <v>0</v>
      </c>
      <c r="S42" s="154"/>
      <c r="T42" s="3" t="str">
        <f t="shared" si="8"/>
        <v>LONG</v>
      </c>
    </row>
    <row r="43" spans="1:20">
      <c r="A43" s="73"/>
      <c r="B43" s="75"/>
      <c r="C43" s="56">
        <f t="shared" si="0"/>
        <v>0</v>
      </c>
      <c r="D43" s="57">
        <f t="shared" si="10"/>
        <v>0</v>
      </c>
      <c r="E43" s="58" t="str">
        <f t="shared" si="1"/>
        <v>H</v>
      </c>
      <c r="F43" s="153">
        <f t="shared" si="2"/>
        <v>0</v>
      </c>
      <c r="G43" s="153" t="e">
        <f t="shared" si="3"/>
        <v>#VALUE!</v>
      </c>
      <c r="H43" s="153">
        <f t="shared" si="4"/>
        <v>0</v>
      </c>
      <c r="I43" s="153"/>
      <c r="J43" s="66">
        <v>0</v>
      </c>
      <c r="K43" s="67">
        <v>0</v>
      </c>
      <c r="L43" s="67">
        <v>0</v>
      </c>
      <c r="M43" s="67">
        <v>0</v>
      </c>
      <c r="N43" s="67">
        <v>0</v>
      </c>
      <c r="O43" s="56" t="str">
        <f t="shared" si="5"/>
        <v>Not Applicable</v>
      </c>
      <c r="P43" s="56">
        <f t="shared" si="6"/>
        <v>0</v>
      </c>
      <c r="Q43" s="62">
        <f t="shared" si="9"/>
        <v>0</v>
      </c>
      <c r="R43" s="153">
        <f t="shared" si="7"/>
        <v>0</v>
      </c>
      <c r="S43" s="154"/>
      <c r="T43" s="3" t="str">
        <f t="shared" si="8"/>
        <v>LONG</v>
      </c>
    </row>
    <row r="44" spans="1:20">
      <c r="A44" s="73"/>
      <c r="B44" s="75"/>
      <c r="C44" s="56">
        <f t="shared" si="0"/>
        <v>0</v>
      </c>
      <c r="D44" s="57">
        <f t="shared" si="10"/>
        <v>0</v>
      </c>
      <c r="E44" s="58" t="str">
        <f t="shared" si="1"/>
        <v>H</v>
      </c>
      <c r="F44" s="153">
        <f t="shared" si="2"/>
        <v>0</v>
      </c>
      <c r="G44" s="153" t="e">
        <f t="shared" si="3"/>
        <v>#VALUE!</v>
      </c>
      <c r="H44" s="153">
        <f t="shared" si="4"/>
        <v>0</v>
      </c>
      <c r="I44" s="153"/>
      <c r="J44" s="66">
        <v>0</v>
      </c>
      <c r="K44" s="67">
        <v>0</v>
      </c>
      <c r="L44" s="67">
        <v>0</v>
      </c>
      <c r="M44" s="67">
        <v>0</v>
      </c>
      <c r="N44" s="67">
        <v>0</v>
      </c>
      <c r="O44" s="56" t="str">
        <f t="shared" si="5"/>
        <v>Not Applicable</v>
      </c>
      <c r="P44" s="56">
        <f t="shared" si="6"/>
        <v>0</v>
      </c>
      <c r="Q44" s="62">
        <f t="shared" si="9"/>
        <v>0</v>
      </c>
      <c r="R44" s="153">
        <f t="shared" si="7"/>
        <v>0</v>
      </c>
      <c r="S44" s="154"/>
      <c r="T44" s="3" t="str">
        <f t="shared" si="8"/>
        <v>LONG</v>
      </c>
    </row>
    <row r="45" spans="1:20">
      <c r="A45" s="73"/>
      <c r="B45" s="75"/>
      <c r="C45" s="56">
        <f t="shared" si="0"/>
        <v>0</v>
      </c>
      <c r="D45" s="57">
        <f t="shared" si="10"/>
        <v>0</v>
      </c>
      <c r="E45" s="58" t="str">
        <f t="shared" si="1"/>
        <v>H</v>
      </c>
      <c r="F45" s="153">
        <f t="shared" si="2"/>
        <v>0</v>
      </c>
      <c r="G45" s="153" t="e">
        <f t="shared" si="3"/>
        <v>#VALUE!</v>
      </c>
      <c r="H45" s="153">
        <f t="shared" si="4"/>
        <v>0</v>
      </c>
      <c r="I45" s="153"/>
      <c r="J45" s="66">
        <v>0</v>
      </c>
      <c r="K45" s="67">
        <v>0</v>
      </c>
      <c r="L45" s="67">
        <v>0</v>
      </c>
      <c r="M45" s="67">
        <v>0</v>
      </c>
      <c r="N45" s="67">
        <v>0</v>
      </c>
      <c r="O45" s="56" t="str">
        <f t="shared" si="5"/>
        <v>Not Applicable</v>
      </c>
      <c r="P45" s="56">
        <f t="shared" si="6"/>
        <v>0</v>
      </c>
      <c r="Q45" s="62">
        <f t="shared" si="9"/>
        <v>0</v>
      </c>
      <c r="R45" s="153">
        <f t="shared" si="7"/>
        <v>0</v>
      </c>
      <c r="S45" s="154"/>
      <c r="T45" s="3" t="str">
        <f t="shared" si="8"/>
        <v>LONG</v>
      </c>
    </row>
    <row r="46" spans="1:20">
      <c r="A46" s="73"/>
      <c r="B46" s="75"/>
      <c r="C46" s="56">
        <f t="shared" si="0"/>
        <v>0</v>
      </c>
      <c r="D46" s="57">
        <f t="shared" si="10"/>
        <v>0</v>
      </c>
      <c r="E46" s="58" t="str">
        <f t="shared" si="1"/>
        <v>H</v>
      </c>
      <c r="F46" s="153">
        <f t="shared" si="2"/>
        <v>0</v>
      </c>
      <c r="G46" s="153" t="e">
        <f t="shared" si="3"/>
        <v>#VALUE!</v>
      </c>
      <c r="H46" s="153">
        <f t="shared" si="4"/>
        <v>0</v>
      </c>
      <c r="I46" s="153"/>
      <c r="J46" s="66">
        <v>0</v>
      </c>
      <c r="K46" s="67">
        <v>0</v>
      </c>
      <c r="L46" s="67">
        <v>0</v>
      </c>
      <c r="M46" s="67">
        <v>0</v>
      </c>
      <c r="N46" s="67">
        <v>0</v>
      </c>
      <c r="O46" s="56" t="str">
        <f t="shared" si="5"/>
        <v>Not Applicable</v>
      </c>
      <c r="P46" s="56">
        <f t="shared" si="6"/>
        <v>0</v>
      </c>
      <c r="Q46" s="62">
        <f t="shared" si="9"/>
        <v>0</v>
      </c>
      <c r="R46" s="153">
        <f t="shared" si="7"/>
        <v>0</v>
      </c>
      <c r="S46" s="154"/>
      <c r="T46" s="3" t="str">
        <f t="shared" si="8"/>
        <v>LONG</v>
      </c>
    </row>
    <row r="47" spans="1:20">
      <c r="A47" s="73"/>
      <c r="B47" s="75"/>
      <c r="C47" s="56">
        <f t="shared" si="0"/>
        <v>0</v>
      </c>
      <c r="D47" s="57">
        <f t="shared" si="10"/>
        <v>0</v>
      </c>
      <c r="E47" s="58" t="str">
        <f t="shared" si="1"/>
        <v>H</v>
      </c>
      <c r="F47" s="153">
        <f t="shared" si="2"/>
        <v>0</v>
      </c>
      <c r="G47" s="153" t="e">
        <f t="shared" si="3"/>
        <v>#VALUE!</v>
      </c>
      <c r="H47" s="153">
        <f t="shared" si="4"/>
        <v>0</v>
      </c>
      <c r="I47" s="153"/>
      <c r="J47" s="66">
        <v>0</v>
      </c>
      <c r="K47" s="67">
        <v>0</v>
      </c>
      <c r="L47" s="67">
        <v>0</v>
      </c>
      <c r="M47" s="67">
        <v>0</v>
      </c>
      <c r="N47" s="67">
        <v>0</v>
      </c>
      <c r="O47" s="56" t="str">
        <f t="shared" si="5"/>
        <v>Not Applicable</v>
      </c>
      <c r="P47" s="56">
        <f t="shared" si="6"/>
        <v>0</v>
      </c>
      <c r="Q47" s="62">
        <f t="shared" si="9"/>
        <v>0</v>
      </c>
      <c r="R47" s="153">
        <f t="shared" si="7"/>
        <v>0</v>
      </c>
      <c r="S47" s="154"/>
      <c r="T47" s="3" t="str">
        <f t="shared" si="8"/>
        <v>LONG</v>
      </c>
    </row>
    <row r="48" spans="1:20">
      <c r="A48" s="73"/>
      <c r="B48" s="75"/>
      <c r="C48" s="56">
        <f t="shared" si="0"/>
        <v>0</v>
      </c>
      <c r="D48" s="57">
        <f t="shared" si="10"/>
        <v>0</v>
      </c>
      <c r="E48" s="58" t="str">
        <f t="shared" si="1"/>
        <v>H</v>
      </c>
      <c r="F48" s="153">
        <f t="shared" si="2"/>
        <v>0</v>
      </c>
      <c r="G48" s="153" t="e">
        <f t="shared" si="3"/>
        <v>#VALUE!</v>
      </c>
      <c r="H48" s="153">
        <f t="shared" si="4"/>
        <v>0</v>
      </c>
      <c r="I48" s="153"/>
      <c r="J48" s="66">
        <v>0</v>
      </c>
      <c r="K48" s="67">
        <v>0</v>
      </c>
      <c r="L48" s="67">
        <v>0</v>
      </c>
      <c r="M48" s="67">
        <v>0</v>
      </c>
      <c r="N48" s="67">
        <v>0</v>
      </c>
      <c r="O48" s="56" t="str">
        <f t="shared" si="5"/>
        <v>Not Applicable</v>
      </c>
      <c r="P48" s="56">
        <f t="shared" si="6"/>
        <v>0</v>
      </c>
      <c r="Q48" s="62">
        <f t="shared" ref="Q48:Q86" si="11">IF(J48=0,Q47,  IF(E48="P",Q47+(J48/2), IF(E48="S",Q47-(J48/4),  Q47)))</f>
        <v>0</v>
      </c>
      <c r="R48" s="153">
        <f t="shared" si="7"/>
        <v>0</v>
      </c>
      <c r="S48" s="154"/>
      <c r="T48" s="3" t="str">
        <f t="shared" si="8"/>
        <v>LONG</v>
      </c>
    </row>
    <row r="49" spans="1:20">
      <c r="A49" s="73"/>
      <c r="B49" s="75"/>
      <c r="C49" s="56">
        <f t="shared" si="0"/>
        <v>0</v>
      </c>
      <c r="D49" s="57">
        <f t="shared" si="10"/>
        <v>0</v>
      </c>
      <c r="E49" s="58" t="str">
        <f t="shared" si="1"/>
        <v>H</v>
      </c>
      <c r="F49" s="153">
        <f t="shared" si="2"/>
        <v>0</v>
      </c>
      <c r="G49" s="153" t="e">
        <f t="shared" si="3"/>
        <v>#VALUE!</v>
      </c>
      <c r="H49" s="153">
        <f t="shared" si="4"/>
        <v>0</v>
      </c>
      <c r="I49" s="153"/>
      <c r="J49" s="66">
        <v>0</v>
      </c>
      <c r="K49" s="67">
        <v>0</v>
      </c>
      <c r="L49" s="67">
        <v>0</v>
      </c>
      <c r="M49" s="67">
        <v>0</v>
      </c>
      <c r="N49" s="67">
        <v>0</v>
      </c>
      <c r="O49" s="56" t="str">
        <f t="shared" si="5"/>
        <v>Not Applicable</v>
      </c>
      <c r="P49" s="56">
        <f t="shared" si="6"/>
        <v>0</v>
      </c>
      <c r="Q49" s="62">
        <f t="shared" si="11"/>
        <v>0</v>
      </c>
      <c r="R49" s="153">
        <f t="shared" si="7"/>
        <v>0</v>
      </c>
      <c r="S49" s="154"/>
      <c r="T49" s="3" t="str">
        <f t="shared" si="8"/>
        <v>LONG</v>
      </c>
    </row>
    <row r="50" spans="1:20">
      <c r="A50" s="73"/>
      <c r="B50" s="75"/>
      <c r="C50" s="56">
        <f t="shared" si="0"/>
        <v>0</v>
      </c>
      <c r="D50" s="57">
        <f t="shared" si="10"/>
        <v>0</v>
      </c>
      <c r="E50" s="58" t="str">
        <f t="shared" si="1"/>
        <v>H</v>
      </c>
      <c r="F50" s="153">
        <f t="shared" si="2"/>
        <v>0</v>
      </c>
      <c r="G50" s="153" t="e">
        <f t="shared" si="3"/>
        <v>#VALUE!</v>
      </c>
      <c r="H50" s="153">
        <f t="shared" si="4"/>
        <v>0</v>
      </c>
      <c r="I50" s="153"/>
      <c r="J50" s="66">
        <v>0</v>
      </c>
      <c r="K50" s="67">
        <v>0</v>
      </c>
      <c r="L50" s="67">
        <v>0</v>
      </c>
      <c r="M50" s="67">
        <v>0</v>
      </c>
      <c r="N50" s="67">
        <v>0</v>
      </c>
      <c r="O50" s="56" t="str">
        <f t="shared" si="5"/>
        <v>Not Applicable</v>
      </c>
      <c r="P50" s="56">
        <f t="shared" si="6"/>
        <v>0</v>
      </c>
      <c r="Q50" s="62">
        <f t="shared" si="11"/>
        <v>0</v>
      </c>
      <c r="R50" s="153">
        <f t="shared" si="7"/>
        <v>0</v>
      </c>
      <c r="S50" s="154"/>
      <c r="T50" s="3" t="str">
        <f t="shared" si="8"/>
        <v>LONG</v>
      </c>
    </row>
    <row r="51" spans="1:20">
      <c r="A51" s="73"/>
      <c r="B51" s="75"/>
      <c r="C51" s="56">
        <f t="shared" si="0"/>
        <v>0</v>
      </c>
      <c r="D51" s="57">
        <f t="shared" si="10"/>
        <v>0</v>
      </c>
      <c r="E51" s="58" t="str">
        <f t="shared" si="1"/>
        <v>H</v>
      </c>
      <c r="F51" s="153">
        <f t="shared" si="2"/>
        <v>0</v>
      </c>
      <c r="G51" s="153" t="e">
        <f t="shared" si="3"/>
        <v>#VALUE!</v>
      </c>
      <c r="H51" s="153">
        <f t="shared" si="4"/>
        <v>0</v>
      </c>
      <c r="I51" s="153"/>
      <c r="J51" s="66">
        <v>0</v>
      </c>
      <c r="K51" s="67">
        <v>0</v>
      </c>
      <c r="L51" s="67">
        <v>0</v>
      </c>
      <c r="M51" s="67">
        <v>0</v>
      </c>
      <c r="N51" s="67">
        <v>0</v>
      </c>
      <c r="O51" s="56" t="str">
        <f t="shared" si="5"/>
        <v>Not Applicable</v>
      </c>
      <c r="P51" s="56">
        <f t="shared" si="6"/>
        <v>0</v>
      </c>
      <c r="Q51" s="62">
        <f t="shared" si="11"/>
        <v>0</v>
      </c>
      <c r="R51" s="153">
        <f t="shared" si="7"/>
        <v>0</v>
      </c>
      <c r="S51" s="154"/>
      <c r="T51" s="3" t="str">
        <f t="shared" si="8"/>
        <v>LONG</v>
      </c>
    </row>
    <row r="52" spans="1:20">
      <c r="A52" s="73"/>
      <c r="B52" s="75"/>
      <c r="C52" s="56">
        <f t="shared" si="0"/>
        <v>0</v>
      </c>
      <c r="D52" s="57">
        <f t="shared" si="10"/>
        <v>0</v>
      </c>
      <c r="E52" s="58" t="str">
        <f t="shared" si="1"/>
        <v>H</v>
      </c>
      <c r="F52" s="153">
        <f t="shared" si="2"/>
        <v>0</v>
      </c>
      <c r="G52" s="153" t="e">
        <f t="shared" si="3"/>
        <v>#VALUE!</v>
      </c>
      <c r="H52" s="153">
        <f t="shared" si="4"/>
        <v>0</v>
      </c>
      <c r="I52" s="153"/>
      <c r="J52" s="66">
        <v>0</v>
      </c>
      <c r="K52" s="67">
        <v>0</v>
      </c>
      <c r="L52" s="67">
        <v>0</v>
      </c>
      <c r="M52" s="67">
        <v>0</v>
      </c>
      <c r="N52" s="67">
        <v>0</v>
      </c>
      <c r="O52" s="56" t="str">
        <f t="shared" si="5"/>
        <v>Not Applicable</v>
      </c>
      <c r="P52" s="56">
        <f t="shared" si="6"/>
        <v>0</v>
      </c>
      <c r="Q52" s="62">
        <f t="shared" si="11"/>
        <v>0</v>
      </c>
      <c r="R52" s="153">
        <f t="shared" si="7"/>
        <v>0</v>
      </c>
      <c r="S52" s="154"/>
      <c r="T52" s="3" t="str">
        <f t="shared" si="8"/>
        <v>LONG</v>
      </c>
    </row>
    <row r="53" spans="1:20">
      <c r="A53" s="73"/>
      <c r="B53" s="75"/>
      <c r="C53" s="56">
        <f t="shared" si="0"/>
        <v>0</v>
      </c>
      <c r="D53" s="57">
        <f t="shared" si="10"/>
        <v>0</v>
      </c>
      <c r="E53" s="58" t="str">
        <f t="shared" si="1"/>
        <v>H</v>
      </c>
      <c r="F53" s="153">
        <f t="shared" si="2"/>
        <v>0</v>
      </c>
      <c r="G53" s="153" t="e">
        <f t="shared" si="3"/>
        <v>#VALUE!</v>
      </c>
      <c r="H53" s="153">
        <f t="shared" si="4"/>
        <v>0</v>
      </c>
      <c r="I53" s="153"/>
      <c r="J53" s="66">
        <v>0</v>
      </c>
      <c r="K53" s="67">
        <v>0</v>
      </c>
      <c r="L53" s="67">
        <v>0</v>
      </c>
      <c r="M53" s="67">
        <v>0</v>
      </c>
      <c r="N53" s="67">
        <v>0</v>
      </c>
      <c r="O53" s="56" t="str">
        <f t="shared" si="5"/>
        <v>Not Applicable</v>
      </c>
      <c r="P53" s="56">
        <f t="shared" si="6"/>
        <v>0</v>
      </c>
      <c r="Q53" s="62">
        <f t="shared" si="11"/>
        <v>0</v>
      </c>
      <c r="R53" s="153">
        <f t="shared" si="7"/>
        <v>0</v>
      </c>
      <c r="S53" s="154"/>
      <c r="T53" s="3" t="str">
        <f t="shared" si="8"/>
        <v>LONG</v>
      </c>
    </row>
    <row r="54" spans="1:20">
      <c r="A54" s="73"/>
      <c r="B54" s="75"/>
      <c r="C54" s="56">
        <f t="shared" si="0"/>
        <v>0</v>
      </c>
      <c r="D54" s="57">
        <f t="shared" si="10"/>
        <v>0</v>
      </c>
      <c r="E54" s="58" t="str">
        <f t="shared" si="1"/>
        <v>H</v>
      </c>
      <c r="F54" s="153">
        <f t="shared" si="2"/>
        <v>0</v>
      </c>
      <c r="G54" s="153" t="e">
        <f t="shared" si="3"/>
        <v>#VALUE!</v>
      </c>
      <c r="H54" s="153">
        <f t="shared" si="4"/>
        <v>0</v>
      </c>
      <c r="I54" s="153"/>
      <c r="J54" s="66">
        <v>0</v>
      </c>
      <c r="K54" s="67">
        <v>0</v>
      </c>
      <c r="L54" s="67">
        <v>0</v>
      </c>
      <c r="M54" s="67">
        <v>0</v>
      </c>
      <c r="N54" s="67">
        <v>0</v>
      </c>
      <c r="O54" s="56" t="str">
        <f t="shared" si="5"/>
        <v>Not Applicable</v>
      </c>
      <c r="P54" s="56">
        <f t="shared" si="6"/>
        <v>0</v>
      </c>
      <c r="Q54" s="62">
        <f t="shared" si="11"/>
        <v>0</v>
      </c>
      <c r="R54" s="153">
        <f t="shared" si="7"/>
        <v>0</v>
      </c>
      <c r="S54" s="154"/>
      <c r="T54" s="3" t="str">
        <f t="shared" si="8"/>
        <v>LONG</v>
      </c>
    </row>
    <row r="55" spans="1:20">
      <c r="A55" s="73"/>
      <c r="B55" s="75"/>
      <c r="C55" s="56">
        <f t="shared" si="0"/>
        <v>0</v>
      </c>
      <c r="D55" s="57">
        <f t="shared" si="10"/>
        <v>0</v>
      </c>
      <c r="E55" s="58" t="str">
        <f t="shared" si="1"/>
        <v>H</v>
      </c>
      <c r="F55" s="153">
        <f t="shared" si="2"/>
        <v>0</v>
      </c>
      <c r="G55" s="153" t="e">
        <f t="shared" si="3"/>
        <v>#VALUE!</v>
      </c>
      <c r="H55" s="153">
        <f t="shared" si="4"/>
        <v>0</v>
      </c>
      <c r="I55" s="153"/>
      <c r="J55" s="66">
        <v>0</v>
      </c>
      <c r="K55" s="67">
        <v>0</v>
      </c>
      <c r="L55" s="67">
        <v>0</v>
      </c>
      <c r="M55" s="67">
        <v>0</v>
      </c>
      <c r="N55" s="67">
        <v>0</v>
      </c>
      <c r="O55" s="56" t="str">
        <f t="shared" si="5"/>
        <v>Not Applicable</v>
      </c>
      <c r="P55" s="56">
        <f t="shared" si="6"/>
        <v>0</v>
      </c>
      <c r="Q55" s="62">
        <f t="shared" si="11"/>
        <v>0</v>
      </c>
      <c r="R55" s="153">
        <f t="shared" si="7"/>
        <v>0</v>
      </c>
      <c r="S55" s="154"/>
      <c r="T55" s="3" t="str">
        <f t="shared" si="8"/>
        <v>LONG</v>
      </c>
    </row>
    <row r="56" spans="1:20">
      <c r="A56" s="73"/>
      <c r="B56" s="75"/>
      <c r="C56" s="56">
        <f t="shared" si="0"/>
        <v>0</v>
      </c>
      <c r="D56" s="57">
        <f t="shared" si="10"/>
        <v>0</v>
      </c>
      <c r="E56" s="58" t="str">
        <f t="shared" si="1"/>
        <v>H</v>
      </c>
      <c r="F56" s="153">
        <f t="shared" si="2"/>
        <v>0</v>
      </c>
      <c r="G56" s="153" t="e">
        <f t="shared" si="3"/>
        <v>#VALUE!</v>
      </c>
      <c r="H56" s="153">
        <f t="shared" si="4"/>
        <v>0</v>
      </c>
      <c r="I56" s="153"/>
      <c r="J56" s="66">
        <v>0</v>
      </c>
      <c r="K56" s="67">
        <v>0</v>
      </c>
      <c r="L56" s="67">
        <v>0</v>
      </c>
      <c r="M56" s="67">
        <v>0</v>
      </c>
      <c r="N56" s="67">
        <v>0</v>
      </c>
      <c r="O56" s="56" t="str">
        <f t="shared" si="5"/>
        <v>Not Applicable</v>
      </c>
      <c r="P56" s="56">
        <f t="shared" si="6"/>
        <v>0</v>
      </c>
      <c r="Q56" s="62">
        <f t="shared" si="11"/>
        <v>0</v>
      </c>
      <c r="R56" s="153">
        <f t="shared" si="7"/>
        <v>0</v>
      </c>
      <c r="S56" s="154"/>
      <c r="T56" s="3" t="str">
        <f t="shared" si="8"/>
        <v>LONG</v>
      </c>
    </row>
    <row r="57" spans="1:20">
      <c r="A57" s="73"/>
      <c r="B57" s="75"/>
      <c r="C57" s="56">
        <f t="shared" si="0"/>
        <v>0</v>
      </c>
      <c r="D57" s="57">
        <f t="shared" si="10"/>
        <v>0</v>
      </c>
      <c r="E57" s="58" t="str">
        <f t="shared" si="1"/>
        <v>H</v>
      </c>
      <c r="F57" s="153">
        <f t="shared" si="2"/>
        <v>0</v>
      </c>
      <c r="G57" s="153" t="e">
        <f t="shared" si="3"/>
        <v>#VALUE!</v>
      </c>
      <c r="H57" s="153">
        <f t="shared" si="4"/>
        <v>0</v>
      </c>
      <c r="I57" s="153"/>
      <c r="J57" s="66">
        <v>0</v>
      </c>
      <c r="K57" s="67">
        <v>0</v>
      </c>
      <c r="L57" s="67">
        <v>0</v>
      </c>
      <c r="M57" s="67">
        <v>0</v>
      </c>
      <c r="N57" s="67">
        <v>0</v>
      </c>
      <c r="O57" s="56" t="str">
        <f t="shared" si="5"/>
        <v>Not Applicable</v>
      </c>
      <c r="P57" s="56">
        <f t="shared" si="6"/>
        <v>0</v>
      </c>
      <c r="Q57" s="62">
        <f t="shared" si="11"/>
        <v>0</v>
      </c>
      <c r="R57" s="153">
        <f t="shared" si="7"/>
        <v>0</v>
      </c>
      <c r="S57" s="154"/>
      <c r="T57" s="3" t="str">
        <f t="shared" si="8"/>
        <v>LONG</v>
      </c>
    </row>
    <row r="58" spans="1:20">
      <c r="A58" s="73"/>
      <c r="B58" s="75"/>
      <c r="C58" s="56">
        <f t="shared" si="0"/>
        <v>0</v>
      </c>
      <c r="D58" s="57">
        <f t="shared" si="10"/>
        <v>0</v>
      </c>
      <c r="E58" s="58" t="str">
        <f t="shared" si="1"/>
        <v>H</v>
      </c>
      <c r="F58" s="153">
        <f t="shared" si="2"/>
        <v>0</v>
      </c>
      <c r="G58" s="153" t="e">
        <f t="shared" si="3"/>
        <v>#VALUE!</v>
      </c>
      <c r="H58" s="153">
        <f t="shared" si="4"/>
        <v>0</v>
      </c>
      <c r="I58" s="153"/>
      <c r="J58" s="66">
        <v>0</v>
      </c>
      <c r="K58" s="67">
        <v>0</v>
      </c>
      <c r="L58" s="67">
        <v>0</v>
      </c>
      <c r="M58" s="67">
        <v>0</v>
      </c>
      <c r="N58" s="67">
        <v>0</v>
      </c>
      <c r="O58" s="56" t="str">
        <f t="shared" si="5"/>
        <v>Not Applicable</v>
      </c>
      <c r="P58" s="56">
        <f t="shared" si="6"/>
        <v>0</v>
      </c>
      <c r="Q58" s="62">
        <f t="shared" si="11"/>
        <v>0</v>
      </c>
      <c r="R58" s="153">
        <f t="shared" si="7"/>
        <v>0</v>
      </c>
      <c r="S58" s="154"/>
      <c r="T58" s="3" t="str">
        <f t="shared" si="8"/>
        <v>LONG</v>
      </c>
    </row>
    <row r="59" spans="1:20">
      <c r="A59" s="73"/>
      <c r="B59" s="75"/>
      <c r="C59" s="56">
        <f t="shared" si="0"/>
        <v>0</v>
      </c>
      <c r="D59" s="57">
        <f t="shared" si="10"/>
        <v>0</v>
      </c>
      <c r="E59" s="58" t="str">
        <f t="shared" si="1"/>
        <v>H</v>
      </c>
      <c r="F59" s="153">
        <f t="shared" si="2"/>
        <v>0</v>
      </c>
      <c r="G59" s="153" t="e">
        <f t="shared" si="3"/>
        <v>#VALUE!</v>
      </c>
      <c r="H59" s="153">
        <f t="shared" si="4"/>
        <v>0</v>
      </c>
      <c r="I59" s="153"/>
      <c r="J59" s="66">
        <v>0</v>
      </c>
      <c r="K59" s="67">
        <v>0</v>
      </c>
      <c r="L59" s="67">
        <v>0</v>
      </c>
      <c r="M59" s="67">
        <v>0</v>
      </c>
      <c r="N59" s="67">
        <v>0</v>
      </c>
      <c r="O59" s="56" t="str">
        <f t="shared" si="5"/>
        <v>Not Applicable</v>
      </c>
      <c r="P59" s="56">
        <f t="shared" si="6"/>
        <v>0</v>
      </c>
      <c r="Q59" s="62">
        <f t="shared" si="11"/>
        <v>0</v>
      </c>
      <c r="R59" s="153">
        <f t="shared" si="7"/>
        <v>0</v>
      </c>
      <c r="S59" s="154"/>
      <c r="T59" s="3" t="str">
        <f t="shared" si="8"/>
        <v>LONG</v>
      </c>
    </row>
    <row r="60" spans="1:20">
      <c r="A60" s="73"/>
      <c r="B60" s="75"/>
      <c r="C60" s="56">
        <f t="shared" si="0"/>
        <v>0</v>
      </c>
      <c r="D60" s="57">
        <f t="shared" si="10"/>
        <v>0</v>
      </c>
      <c r="E60" s="58" t="str">
        <f t="shared" si="1"/>
        <v>H</v>
      </c>
      <c r="F60" s="153">
        <f t="shared" si="2"/>
        <v>0</v>
      </c>
      <c r="G60" s="153" t="e">
        <f t="shared" si="3"/>
        <v>#VALUE!</v>
      </c>
      <c r="H60" s="153">
        <f t="shared" si="4"/>
        <v>0</v>
      </c>
      <c r="I60" s="153"/>
      <c r="J60" s="66">
        <v>0</v>
      </c>
      <c r="K60" s="67">
        <v>0</v>
      </c>
      <c r="L60" s="67">
        <v>0</v>
      </c>
      <c r="M60" s="67">
        <v>0</v>
      </c>
      <c r="N60" s="67">
        <v>0</v>
      </c>
      <c r="O60" s="56" t="str">
        <f t="shared" si="5"/>
        <v>Not Applicable</v>
      </c>
      <c r="P60" s="56">
        <f t="shared" si="6"/>
        <v>0</v>
      </c>
      <c r="Q60" s="62">
        <f t="shared" si="11"/>
        <v>0</v>
      </c>
      <c r="R60" s="153">
        <f t="shared" si="7"/>
        <v>0</v>
      </c>
      <c r="S60" s="154"/>
      <c r="T60" s="3" t="str">
        <f t="shared" si="8"/>
        <v>LONG</v>
      </c>
    </row>
    <row r="61" spans="1:20">
      <c r="A61" s="73"/>
      <c r="B61" s="75"/>
      <c r="C61" s="56">
        <f t="shared" si="0"/>
        <v>0</v>
      </c>
      <c r="D61" s="57">
        <f t="shared" si="10"/>
        <v>0</v>
      </c>
      <c r="E61" s="58" t="str">
        <f t="shared" si="1"/>
        <v>H</v>
      </c>
      <c r="F61" s="153">
        <f t="shared" si="2"/>
        <v>0</v>
      </c>
      <c r="G61" s="153" t="e">
        <f t="shared" si="3"/>
        <v>#VALUE!</v>
      </c>
      <c r="H61" s="153">
        <f t="shared" si="4"/>
        <v>0</v>
      </c>
      <c r="I61" s="153"/>
      <c r="J61" s="66">
        <v>0</v>
      </c>
      <c r="K61" s="67">
        <v>0</v>
      </c>
      <c r="L61" s="67">
        <v>0</v>
      </c>
      <c r="M61" s="67">
        <v>0</v>
      </c>
      <c r="N61" s="67">
        <v>0</v>
      </c>
      <c r="O61" s="56" t="str">
        <f t="shared" si="5"/>
        <v>Not Applicable</v>
      </c>
      <c r="P61" s="56">
        <f t="shared" si="6"/>
        <v>0</v>
      </c>
      <c r="Q61" s="62">
        <f t="shared" si="11"/>
        <v>0</v>
      </c>
      <c r="R61" s="153">
        <f t="shared" si="7"/>
        <v>0</v>
      </c>
      <c r="S61" s="154"/>
      <c r="T61" s="3" t="str">
        <f t="shared" si="8"/>
        <v>LONG</v>
      </c>
    </row>
    <row r="62" spans="1:20">
      <c r="A62" s="73"/>
      <c r="B62" s="75"/>
      <c r="C62" s="56">
        <f t="shared" si="0"/>
        <v>0</v>
      </c>
      <c r="D62" s="57">
        <f t="shared" si="10"/>
        <v>0</v>
      </c>
      <c r="E62" s="58" t="str">
        <f t="shared" si="1"/>
        <v>H</v>
      </c>
      <c r="F62" s="153">
        <f t="shared" si="2"/>
        <v>0</v>
      </c>
      <c r="G62" s="153" t="e">
        <f t="shared" si="3"/>
        <v>#VALUE!</v>
      </c>
      <c r="H62" s="153">
        <f t="shared" si="4"/>
        <v>0</v>
      </c>
      <c r="I62" s="153"/>
      <c r="J62" s="66">
        <v>0</v>
      </c>
      <c r="K62" s="67">
        <v>0</v>
      </c>
      <c r="L62" s="67">
        <v>0</v>
      </c>
      <c r="M62" s="67">
        <v>0</v>
      </c>
      <c r="N62" s="67">
        <v>0</v>
      </c>
      <c r="O62" s="56" t="str">
        <f t="shared" si="5"/>
        <v>Not Applicable</v>
      </c>
      <c r="P62" s="56">
        <f t="shared" si="6"/>
        <v>0</v>
      </c>
      <c r="Q62" s="62">
        <f t="shared" si="11"/>
        <v>0</v>
      </c>
      <c r="R62" s="153">
        <f t="shared" si="7"/>
        <v>0</v>
      </c>
      <c r="S62" s="154"/>
      <c r="T62" s="3" t="str">
        <f t="shared" si="8"/>
        <v>LONG</v>
      </c>
    </row>
    <row r="63" spans="1:20">
      <c r="A63" s="73"/>
      <c r="B63" s="75"/>
      <c r="C63" s="56">
        <f t="shared" si="0"/>
        <v>0</v>
      </c>
      <c r="D63" s="57">
        <f t="shared" si="10"/>
        <v>0</v>
      </c>
      <c r="E63" s="58" t="str">
        <f t="shared" si="1"/>
        <v>H</v>
      </c>
      <c r="F63" s="153">
        <f t="shared" si="2"/>
        <v>0</v>
      </c>
      <c r="G63" s="153" t="e">
        <f t="shared" si="3"/>
        <v>#VALUE!</v>
      </c>
      <c r="H63" s="153">
        <f t="shared" si="4"/>
        <v>0</v>
      </c>
      <c r="I63" s="153"/>
      <c r="J63" s="66">
        <v>0</v>
      </c>
      <c r="K63" s="67">
        <v>0</v>
      </c>
      <c r="L63" s="67">
        <v>0</v>
      </c>
      <c r="M63" s="67">
        <v>0</v>
      </c>
      <c r="N63" s="67">
        <v>0</v>
      </c>
      <c r="O63" s="56" t="str">
        <f t="shared" si="5"/>
        <v>Not Applicable</v>
      </c>
      <c r="P63" s="56">
        <f t="shared" si="6"/>
        <v>0</v>
      </c>
      <c r="Q63" s="62">
        <f t="shared" si="11"/>
        <v>0</v>
      </c>
      <c r="R63" s="153">
        <f t="shared" si="7"/>
        <v>0</v>
      </c>
      <c r="S63" s="154"/>
      <c r="T63" s="3" t="str">
        <f t="shared" si="8"/>
        <v>LONG</v>
      </c>
    </row>
    <row r="64" spans="1:20">
      <c r="A64" s="73"/>
      <c r="B64" s="75"/>
      <c r="C64" s="56">
        <f t="shared" si="0"/>
        <v>0</v>
      </c>
      <c r="D64" s="57">
        <f t="shared" si="10"/>
        <v>0</v>
      </c>
      <c r="E64" s="58" t="str">
        <f t="shared" si="1"/>
        <v>H</v>
      </c>
      <c r="F64" s="153">
        <f t="shared" si="2"/>
        <v>0</v>
      </c>
      <c r="G64" s="153" t="e">
        <f t="shared" si="3"/>
        <v>#VALUE!</v>
      </c>
      <c r="H64" s="153">
        <f t="shared" si="4"/>
        <v>0</v>
      </c>
      <c r="I64" s="153"/>
      <c r="J64" s="66">
        <v>0</v>
      </c>
      <c r="K64" s="67">
        <v>0</v>
      </c>
      <c r="L64" s="67">
        <v>0</v>
      </c>
      <c r="M64" s="67">
        <v>0</v>
      </c>
      <c r="N64" s="67">
        <v>0</v>
      </c>
      <c r="O64" s="56" t="str">
        <f t="shared" si="5"/>
        <v>Not Applicable</v>
      </c>
      <c r="P64" s="56">
        <f t="shared" si="6"/>
        <v>0</v>
      </c>
      <c r="Q64" s="62">
        <f t="shared" si="11"/>
        <v>0</v>
      </c>
      <c r="R64" s="153">
        <f t="shared" si="7"/>
        <v>0</v>
      </c>
      <c r="S64" s="154"/>
      <c r="T64" s="3" t="str">
        <f t="shared" si="8"/>
        <v>LONG</v>
      </c>
    </row>
    <row r="65" spans="1:20">
      <c r="A65" s="73"/>
      <c r="B65" s="75"/>
      <c r="C65" s="56">
        <f t="shared" si="0"/>
        <v>0</v>
      </c>
      <c r="D65" s="57">
        <f t="shared" si="10"/>
        <v>0</v>
      </c>
      <c r="E65" s="58" t="str">
        <f t="shared" si="1"/>
        <v>H</v>
      </c>
      <c r="F65" s="153">
        <f t="shared" si="2"/>
        <v>0</v>
      </c>
      <c r="G65" s="153" t="e">
        <f t="shared" si="3"/>
        <v>#VALUE!</v>
      </c>
      <c r="H65" s="153">
        <f t="shared" si="4"/>
        <v>0</v>
      </c>
      <c r="I65" s="153"/>
      <c r="J65" s="66">
        <v>0</v>
      </c>
      <c r="K65" s="67">
        <v>0</v>
      </c>
      <c r="L65" s="67">
        <v>0</v>
      </c>
      <c r="M65" s="67">
        <v>0</v>
      </c>
      <c r="N65" s="67">
        <v>0</v>
      </c>
      <c r="O65" s="56" t="str">
        <f t="shared" si="5"/>
        <v>Not Applicable</v>
      </c>
      <c r="P65" s="56">
        <f t="shared" si="6"/>
        <v>0</v>
      </c>
      <c r="Q65" s="62">
        <f t="shared" si="11"/>
        <v>0</v>
      </c>
      <c r="R65" s="153">
        <f t="shared" si="7"/>
        <v>0</v>
      </c>
      <c r="S65" s="154"/>
      <c r="T65" s="3" t="str">
        <f t="shared" si="8"/>
        <v>LONG</v>
      </c>
    </row>
    <row r="66" spans="1:20">
      <c r="A66" s="73"/>
      <c r="B66" s="75"/>
      <c r="C66" s="56">
        <f t="shared" si="0"/>
        <v>0</v>
      </c>
      <c r="D66" s="57">
        <f t="shared" si="10"/>
        <v>0</v>
      </c>
      <c r="E66" s="58" t="str">
        <f t="shared" si="1"/>
        <v>H</v>
      </c>
      <c r="F66" s="153">
        <f t="shared" si="2"/>
        <v>0</v>
      </c>
      <c r="G66" s="153" t="e">
        <f t="shared" si="3"/>
        <v>#VALUE!</v>
      </c>
      <c r="H66" s="153">
        <f t="shared" si="4"/>
        <v>0</v>
      </c>
      <c r="I66" s="153"/>
      <c r="J66" s="66">
        <v>0</v>
      </c>
      <c r="K66" s="67">
        <v>0</v>
      </c>
      <c r="L66" s="67">
        <v>0</v>
      </c>
      <c r="M66" s="67">
        <v>0</v>
      </c>
      <c r="N66" s="67">
        <v>0</v>
      </c>
      <c r="O66" s="56" t="str">
        <f t="shared" si="5"/>
        <v>Not Applicable</v>
      </c>
      <c r="P66" s="56">
        <f t="shared" si="6"/>
        <v>0</v>
      </c>
      <c r="Q66" s="62">
        <f t="shared" si="11"/>
        <v>0</v>
      </c>
      <c r="R66" s="153">
        <f t="shared" si="7"/>
        <v>0</v>
      </c>
      <c r="S66" s="154"/>
      <c r="T66" s="3" t="str">
        <f t="shared" si="8"/>
        <v>LONG</v>
      </c>
    </row>
    <row r="67" spans="1:20">
      <c r="A67" s="73"/>
      <c r="B67" s="75"/>
      <c r="C67" s="56">
        <f t="shared" si="0"/>
        <v>0</v>
      </c>
      <c r="D67" s="57">
        <f t="shared" si="10"/>
        <v>0</v>
      </c>
      <c r="E67" s="58" t="str">
        <f t="shared" si="1"/>
        <v>H</v>
      </c>
      <c r="F67" s="153">
        <f t="shared" si="2"/>
        <v>0</v>
      </c>
      <c r="G67" s="153" t="e">
        <f t="shared" si="3"/>
        <v>#VALUE!</v>
      </c>
      <c r="H67" s="153">
        <f t="shared" si="4"/>
        <v>0</v>
      </c>
      <c r="I67" s="153"/>
      <c r="J67" s="66">
        <v>0</v>
      </c>
      <c r="K67" s="67">
        <v>0</v>
      </c>
      <c r="L67" s="67">
        <v>0</v>
      </c>
      <c r="M67" s="67">
        <v>0</v>
      </c>
      <c r="N67" s="67">
        <v>0</v>
      </c>
      <c r="O67" s="56" t="str">
        <f t="shared" si="5"/>
        <v>Not Applicable</v>
      </c>
      <c r="P67" s="56">
        <f t="shared" si="6"/>
        <v>0</v>
      </c>
      <c r="Q67" s="62">
        <f t="shared" si="11"/>
        <v>0</v>
      </c>
      <c r="R67" s="153">
        <f t="shared" si="7"/>
        <v>0</v>
      </c>
      <c r="S67" s="154"/>
      <c r="T67" s="3" t="str">
        <f t="shared" si="8"/>
        <v>LONG</v>
      </c>
    </row>
    <row r="68" spans="1:20">
      <c r="A68" s="73"/>
      <c r="B68" s="75"/>
      <c r="C68" s="56">
        <f t="shared" si="0"/>
        <v>0</v>
      </c>
      <c r="D68" s="57">
        <f t="shared" si="10"/>
        <v>0</v>
      </c>
      <c r="E68" s="58" t="str">
        <f t="shared" si="1"/>
        <v>H</v>
      </c>
      <c r="F68" s="153">
        <f t="shared" si="2"/>
        <v>0</v>
      </c>
      <c r="G68" s="153" t="e">
        <f t="shared" si="3"/>
        <v>#VALUE!</v>
      </c>
      <c r="H68" s="153">
        <f t="shared" si="4"/>
        <v>0</v>
      </c>
      <c r="I68" s="153"/>
      <c r="J68" s="66">
        <v>0</v>
      </c>
      <c r="K68" s="67">
        <v>0</v>
      </c>
      <c r="L68" s="67">
        <v>0</v>
      </c>
      <c r="M68" s="67">
        <v>0</v>
      </c>
      <c r="N68" s="67">
        <v>0</v>
      </c>
      <c r="O68" s="56" t="str">
        <f t="shared" si="5"/>
        <v>Not Applicable</v>
      </c>
      <c r="P68" s="56">
        <f t="shared" si="6"/>
        <v>0</v>
      </c>
      <c r="Q68" s="62">
        <f t="shared" si="11"/>
        <v>0</v>
      </c>
      <c r="R68" s="153">
        <f t="shared" si="7"/>
        <v>0</v>
      </c>
      <c r="S68" s="154"/>
      <c r="T68" s="3" t="str">
        <f t="shared" si="8"/>
        <v>LONG</v>
      </c>
    </row>
    <row r="69" spans="1:20">
      <c r="A69" s="73"/>
      <c r="B69" s="75"/>
      <c r="C69" s="56">
        <f t="shared" si="0"/>
        <v>0</v>
      </c>
      <c r="D69" s="57">
        <f t="shared" si="10"/>
        <v>0</v>
      </c>
      <c r="E69" s="58" t="str">
        <f t="shared" si="1"/>
        <v>H</v>
      </c>
      <c r="F69" s="153">
        <f t="shared" si="2"/>
        <v>0</v>
      </c>
      <c r="G69" s="153" t="e">
        <f t="shared" si="3"/>
        <v>#VALUE!</v>
      </c>
      <c r="H69" s="153">
        <f t="shared" si="4"/>
        <v>0</v>
      </c>
      <c r="I69" s="153"/>
      <c r="J69" s="66">
        <v>0</v>
      </c>
      <c r="K69" s="67">
        <v>0</v>
      </c>
      <c r="L69" s="67">
        <v>0</v>
      </c>
      <c r="M69" s="67">
        <v>0</v>
      </c>
      <c r="N69" s="67">
        <v>0</v>
      </c>
      <c r="O69" s="56" t="str">
        <f t="shared" si="5"/>
        <v>Not Applicable</v>
      </c>
      <c r="P69" s="56">
        <f t="shared" si="6"/>
        <v>0</v>
      </c>
      <c r="Q69" s="62">
        <f t="shared" si="11"/>
        <v>0</v>
      </c>
      <c r="R69" s="153">
        <f t="shared" si="7"/>
        <v>0</v>
      </c>
      <c r="S69" s="154"/>
      <c r="T69" s="3" t="str">
        <f t="shared" si="8"/>
        <v>LONG</v>
      </c>
    </row>
    <row r="70" spans="1:20">
      <c r="A70" s="73"/>
      <c r="B70" s="75"/>
      <c r="C70" s="56">
        <f t="shared" si="0"/>
        <v>0</v>
      </c>
      <c r="D70" s="57">
        <f t="shared" si="10"/>
        <v>0</v>
      </c>
      <c r="E70" s="58" t="str">
        <f t="shared" si="1"/>
        <v>H</v>
      </c>
      <c r="F70" s="153">
        <f t="shared" si="2"/>
        <v>0</v>
      </c>
      <c r="G70" s="153" t="e">
        <f t="shared" si="3"/>
        <v>#VALUE!</v>
      </c>
      <c r="H70" s="153">
        <f t="shared" si="4"/>
        <v>0</v>
      </c>
      <c r="I70" s="153"/>
      <c r="J70" s="66">
        <v>0</v>
      </c>
      <c r="K70" s="67">
        <v>0</v>
      </c>
      <c r="L70" s="67">
        <v>0</v>
      </c>
      <c r="M70" s="67">
        <v>0</v>
      </c>
      <c r="N70" s="67">
        <v>0</v>
      </c>
      <c r="O70" s="56" t="str">
        <f t="shared" si="5"/>
        <v>Not Applicable</v>
      </c>
      <c r="P70" s="56">
        <f t="shared" si="6"/>
        <v>0</v>
      </c>
      <c r="Q70" s="62">
        <f t="shared" si="11"/>
        <v>0</v>
      </c>
      <c r="R70" s="153">
        <f t="shared" si="7"/>
        <v>0</v>
      </c>
      <c r="S70" s="154"/>
      <c r="T70" s="3" t="str">
        <f t="shared" si="8"/>
        <v>LONG</v>
      </c>
    </row>
    <row r="71" spans="1:20">
      <c r="A71" s="73"/>
      <c r="B71" s="75"/>
      <c r="C71" s="56">
        <f t="shared" si="0"/>
        <v>0</v>
      </c>
      <c r="D71" s="57">
        <f t="shared" si="10"/>
        <v>0</v>
      </c>
      <c r="E71" s="58" t="str">
        <f t="shared" si="1"/>
        <v>H</v>
      </c>
      <c r="F71" s="153">
        <f t="shared" si="2"/>
        <v>0</v>
      </c>
      <c r="G71" s="153" t="e">
        <f t="shared" si="3"/>
        <v>#VALUE!</v>
      </c>
      <c r="H71" s="153">
        <f t="shared" si="4"/>
        <v>0</v>
      </c>
      <c r="I71" s="153"/>
      <c r="J71" s="66">
        <v>0</v>
      </c>
      <c r="K71" s="67">
        <v>0</v>
      </c>
      <c r="L71" s="67">
        <v>0</v>
      </c>
      <c r="M71" s="67">
        <v>0</v>
      </c>
      <c r="N71" s="67">
        <v>0</v>
      </c>
      <c r="O71" s="56" t="str">
        <f t="shared" si="5"/>
        <v>Not Applicable</v>
      </c>
      <c r="P71" s="56">
        <f t="shared" si="6"/>
        <v>0</v>
      </c>
      <c r="Q71" s="62">
        <f t="shared" si="11"/>
        <v>0</v>
      </c>
      <c r="R71" s="153">
        <f t="shared" si="7"/>
        <v>0</v>
      </c>
      <c r="S71" s="154"/>
      <c r="T71" s="3" t="str">
        <f t="shared" si="8"/>
        <v>LONG</v>
      </c>
    </row>
    <row r="72" spans="1:20">
      <c r="A72" s="73"/>
      <c r="B72" s="75"/>
      <c r="C72" s="56">
        <f t="shared" si="0"/>
        <v>0</v>
      </c>
      <c r="D72" s="57">
        <f t="shared" si="10"/>
        <v>0</v>
      </c>
      <c r="E72" s="58" t="str">
        <f t="shared" si="1"/>
        <v>H</v>
      </c>
      <c r="F72" s="153">
        <f t="shared" si="2"/>
        <v>0</v>
      </c>
      <c r="G72" s="153" t="e">
        <f t="shared" si="3"/>
        <v>#VALUE!</v>
      </c>
      <c r="H72" s="153">
        <f t="shared" si="4"/>
        <v>0</v>
      </c>
      <c r="I72" s="153"/>
      <c r="J72" s="66">
        <v>0</v>
      </c>
      <c r="K72" s="67">
        <v>0</v>
      </c>
      <c r="L72" s="67">
        <v>0</v>
      </c>
      <c r="M72" s="67">
        <v>0</v>
      </c>
      <c r="N72" s="67">
        <v>0</v>
      </c>
      <c r="O72" s="56" t="str">
        <f t="shared" si="5"/>
        <v>Not Applicable</v>
      </c>
      <c r="P72" s="56">
        <f t="shared" si="6"/>
        <v>0</v>
      </c>
      <c r="Q72" s="62">
        <f t="shared" si="11"/>
        <v>0</v>
      </c>
      <c r="R72" s="153">
        <f t="shared" si="7"/>
        <v>0</v>
      </c>
      <c r="S72" s="154"/>
      <c r="T72" s="3" t="str">
        <f t="shared" si="8"/>
        <v>LONG</v>
      </c>
    </row>
    <row r="73" spans="1:20">
      <c r="A73" s="73"/>
      <c r="B73" s="75"/>
      <c r="C73" s="56">
        <f t="shared" ref="C73:C86" si="12">IF(P72&lt;0,0,B73*P72)</f>
        <v>0</v>
      </c>
      <c r="D73" s="57">
        <f t="shared" si="10"/>
        <v>0</v>
      </c>
      <c r="E73" s="58" t="str">
        <f t="shared" ref="E73:E86" si="13" xml:space="preserve">        IF(C73=0,"H",       IF(C73&gt;Q72,   IF(C73*0.9&gt;(Q72+(C73*0.1)),"S", "H"),   IF(C73&lt;Q72,   IF(C73&gt;Q72*0.9,"H","P")   )))</f>
        <v>H</v>
      </c>
      <c r="F73" s="153">
        <f t="shared" ref="F73:F86" si="14">IF(O72="Not Applicable",0,IF(IF(C73&gt;O72*1.1,    IF(C73=0,0,     IF(E73="S",C73-Q72+(C73/10), IF(   Q72-C73-(C73/10)&gt;O72,O72,Q72-C73-(C73/10)))),IF(C73&lt;O72*1.1, IF(C73=0,0,     IF(E73="S",C73-Q72+(C73/10), IF(   Q72-C73-(C73/10)&gt;O72,O72,Q72-C73-(C73/10)))),0))&lt;0,0,IF(C73&gt;O72*1.1,    IF(C73=0,0,     IF(E73="S",C73-Q72-(C73/10), IF(   Q72-C73-(C73/10)&gt;O72,O72,Q72-C73-(C73/10)))),IF(C73&lt;O72*0.9, IF(C73=0,0,     IF(E73="S",C73-Q72-(C73/10), IF(   Q72-C73-(C73/10)&gt;O72,O72,Q72-C73-(C73/10)))),0))))</f>
        <v>0</v>
      </c>
      <c r="G73" s="153" t="e">
        <f t="shared" ref="G73:G86" si="15">IF(S72&gt;E73,(S72-E73-(E73/10)),IF(S72&lt;E73,S72-E73+(E73/10)))</f>
        <v>#VALUE!</v>
      </c>
      <c r="H73" s="153">
        <f t="shared" ref="H73:H86" si="16">IF(J73&gt;0,IF(E73="P",C73+J73,IF(E73="S",C73-J73,0)),C73)</f>
        <v>0</v>
      </c>
      <c r="I73" s="153"/>
      <c r="J73" s="66">
        <v>0</v>
      </c>
      <c r="K73" s="67">
        <v>0</v>
      </c>
      <c r="L73" s="67">
        <v>0</v>
      </c>
      <c r="M73" s="67">
        <v>0</v>
      </c>
      <c r="N73" s="67">
        <v>0</v>
      </c>
      <c r="O73" s="56" t="str">
        <f t="shared" ref="O73:O86" si="17">IF(C73=0,"Not Applicable",IF(J73&gt;0,   IF(E73="P",O72-J73-K73-M73,O72+J73-K73),O72)+L73+N73-M73)</f>
        <v>Not Applicable</v>
      </c>
      <c r="P73" s="56">
        <f t="shared" ref="P73:P86" si="18">IF(J73=0,P72,IF(E73="P",D73+P72,IF(E73="S",P72-D73,P72)))</f>
        <v>0</v>
      </c>
      <c r="Q73" s="62">
        <f t="shared" si="11"/>
        <v>0</v>
      </c>
      <c r="R73" s="153">
        <f t="shared" ref="R73:R86" si="19">IF(C73=0,0,O73+H73)</f>
        <v>0</v>
      </c>
      <c r="S73" s="154"/>
      <c r="T73" s="3" t="str">
        <f t="shared" si="8"/>
        <v>LONG</v>
      </c>
    </row>
    <row r="74" spans="1:20">
      <c r="A74" s="73"/>
      <c r="B74" s="75"/>
      <c r="C74" s="56">
        <f t="shared" si="12"/>
        <v>0</v>
      </c>
      <c r="D74" s="57">
        <f t="shared" si="10"/>
        <v>0</v>
      </c>
      <c r="E74" s="58" t="str">
        <f t="shared" si="13"/>
        <v>H</v>
      </c>
      <c r="F74" s="153">
        <f t="shared" si="14"/>
        <v>0</v>
      </c>
      <c r="G74" s="153" t="e">
        <f t="shared" si="15"/>
        <v>#VALUE!</v>
      </c>
      <c r="H74" s="153">
        <f t="shared" si="16"/>
        <v>0</v>
      </c>
      <c r="I74" s="153"/>
      <c r="J74" s="66">
        <v>0</v>
      </c>
      <c r="K74" s="67">
        <v>0</v>
      </c>
      <c r="L74" s="67">
        <v>0</v>
      </c>
      <c r="M74" s="67">
        <v>0</v>
      </c>
      <c r="N74" s="67">
        <v>0</v>
      </c>
      <c r="O74" s="56" t="str">
        <f t="shared" si="17"/>
        <v>Not Applicable</v>
      </c>
      <c r="P74" s="56">
        <f t="shared" si="18"/>
        <v>0</v>
      </c>
      <c r="Q74" s="62">
        <f t="shared" si="11"/>
        <v>0</v>
      </c>
      <c r="R74" s="153">
        <f t="shared" si="19"/>
        <v>0</v>
      </c>
      <c r="S74" s="154"/>
      <c r="T74" s="3" t="str">
        <f t="shared" si="8"/>
        <v>LONG</v>
      </c>
    </row>
    <row r="75" spans="1:20">
      <c r="A75" s="73"/>
      <c r="B75" s="75"/>
      <c r="C75" s="56">
        <f t="shared" si="12"/>
        <v>0</v>
      </c>
      <c r="D75" s="57">
        <f t="shared" si="10"/>
        <v>0</v>
      </c>
      <c r="E75" s="58" t="str">
        <f t="shared" si="13"/>
        <v>H</v>
      </c>
      <c r="F75" s="153">
        <f t="shared" si="14"/>
        <v>0</v>
      </c>
      <c r="G75" s="153" t="e">
        <f t="shared" si="15"/>
        <v>#VALUE!</v>
      </c>
      <c r="H75" s="153">
        <f t="shared" si="16"/>
        <v>0</v>
      </c>
      <c r="I75" s="153"/>
      <c r="J75" s="66">
        <v>0</v>
      </c>
      <c r="K75" s="67">
        <v>0</v>
      </c>
      <c r="L75" s="67">
        <v>0</v>
      </c>
      <c r="M75" s="67">
        <v>0</v>
      </c>
      <c r="N75" s="67">
        <v>0</v>
      </c>
      <c r="O75" s="56" t="str">
        <f t="shared" si="17"/>
        <v>Not Applicable</v>
      </c>
      <c r="P75" s="56">
        <f t="shared" si="18"/>
        <v>0</v>
      </c>
      <c r="Q75" s="62">
        <f t="shared" si="11"/>
        <v>0</v>
      </c>
      <c r="R75" s="153">
        <f t="shared" si="19"/>
        <v>0</v>
      </c>
      <c r="S75" s="154"/>
      <c r="T75" s="3" t="str">
        <f t="shared" ref="T75:T86" si="20">IF(P75&lt;0,"SHORT","LONG")</f>
        <v>LONG</v>
      </c>
    </row>
    <row r="76" spans="1:20">
      <c r="A76" s="73"/>
      <c r="B76" s="75"/>
      <c r="C76" s="56">
        <f t="shared" si="12"/>
        <v>0</v>
      </c>
      <c r="D76" s="57">
        <f t="shared" si="10"/>
        <v>0</v>
      </c>
      <c r="E76" s="58" t="str">
        <f t="shared" si="13"/>
        <v>H</v>
      </c>
      <c r="F76" s="153">
        <f t="shared" si="14"/>
        <v>0</v>
      </c>
      <c r="G76" s="153" t="e">
        <f t="shared" si="15"/>
        <v>#VALUE!</v>
      </c>
      <c r="H76" s="153">
        <f t="shared" si="16"/>
        <v>0</v>
      </c>
      <c r="I76" s="153"/>
      <c r="J76" s="66">
        <v>0</v>
      </c>
      <c r="K76" s="67">
        <v>0</v>
      </c>
      <c r="L76" s="67">
        <v>0</v>
      </c>
      <c r="M76" s="67">
        <v>0</v>
      </c>
      <c r="N76" s="67">
        <v>0</v>
      </c>
      <c r="O76" s="56" t="str">
        <f t="shared" si="17"/>
        <v>Not Applicable</v>
      </c>
      <c r="P76" s="56">
        <f t="shared" si="18"/>
        <v>0</v>
      </c>
      <c r="Q76" s="62">
        <f t="shared" si="11"/>
        <v>0</v>
      </c>
      <c r="R76" s="153">
        <f t="shared" si="19"/>
        <v>0</v>
      </c>
      <c r="S76" s="154"/>
      <c r="T76" s="3" t="str">
        <f t="shared" si="20"/>
        <v>LONG</v>
      </c>
    </row>
    <row r="77" spans="1:20">
      <c r="A77" s="73"/>
      <c r="B77" s="75"/>
      <c r="C77" s="56">
        <f t="shared" si="12"/>
        <v>0</v>
      </c>
      <c r="D77" s="57">
        <f t="shared" si="10"/>
        <v>0</v>
      </c>
      <c r="E77" s="58" t="str">
        <f t="shared" si="13"/>
        <v>H</v>
      </c>
      <c r="F77" s="153">
        <f t="shared" si="14"/>
        <v>0</v>
      </c>
      <c r="G77" s="153" t="e">
        <f t="shared" si="15"/>
        <v>#VALUE!</v>
      </c>
      <c r="H77" s="153">
        <f t="shared" si="16"/>
        <v>0</v>
      </c>
      <c r="I77" s="153"/>
      <c r="J77" s="66">
        <v>0</v>
      </c>
      <c r="K77" s="67">
        <v>0</v>
      </c>
      <c r="L77" s="67">
        <v>0</v>
      </c>
      <c r="M77" s="67">
        <v>0</v>
      </c>
      <c r="N77" s="67">
        <v>0</v>
      </c>
      <c r="O77" s="56" t="str">
        <f t="shared" si="17"/>
        <v>Not Applicable</v>
      </c>
      <c r="P77" s="56">
        <f t="shared" si="18"/>
        <v>0</v>
      </c>
      <c r="Q77" s="62">
        <f t="shared" si="11"/>
        <v>0</v>
      </c>
      <c r="R77" s="153">
        <f t="shared" si="19"/>
        <v>0</v>
      </c>
      <c r="S77" s="154"/>
      <c r="T77" s="3" t="str">
        <f t="shared" si="20"/>
        <v>LONG</v>
      </c>
    </row>
    <row r="78" spans="1:20">
      <c r="A78" s="73"/>
      <c r="B78" s="75"/>
      <c r="C78" s="56">
        <f t="shared" si="12"/>
        <v>0</v>
      </c>
      <c r="D78" s="57">
        <f t="shared" ref="D78:D86" si="21">IF(B78=0,0,F78/B78)</f>
        <v>0</v>
      </c>
      <c r="E78" s="58" t="str">
        <f t="shared" si="13"/>
        <v>H</v>
      </c>
      <c r="F78" s="153">
        <f t="shared" si="14"/>
        <v>0</v>
      </c>
      <c r="G78" s="153" t="e">
        <f t="shared" si="15"/>
        <v>#VALUE!</v>
      </c>
      <c r="H78" s="153">
        <f t="shared" si="16"/>
        <v>0</v>
      </c>
      <c r="I78" s="153"/>
      <c r="J78" s="66">
        <v>0</v>
      </c>
      <c r="K78" s="67">
        <v>0</v>
      </c>
      <c r="L78" s="67">
        <v>0</v>
      </c>
      <c r="M78" s="67">
        <v>0</v>
      </c>
      <c r="N78" s="67">
        <v>0</v>
      </c>
      <c r="O78" s="56" t="str">
        <f t="shared" si="17"/>
        <v>Not Applicable</v>
      </c>
      <c r="P78" s="56">
        <f t="shared" si="18"/>
        <v>0</v>
      </c>
      <c r="Q78" s="62">
        <f t="shared" si="11"/>
        <v>0</v>
      </c>
      <c r="R78" s="153">
        <f t="shared" si="19"/>
        <v>0</v>
      </c>
      <c r="S78" s="154"/>
      <c r="T78" s="3" t="str">
        <f t="shared" si="20"/>
        <v>LONG</v>
      </c>
    </row>
    <row r="79" spans="1:20">
      <c r="A79" s="73"/>
      <c r="B79" s="75"/>
      <c r="C79" s="56">
        <f t="shared" si="12"/>
        <v>0</v>
      </c>
      <c r="D79" s="57">
        <f t="shared" si="21"/>
        <v>0</v>
      </c>
      <c r="E79" s="58" t="str">
        <f t="shared" si="13"/>
        <v>H</v>
      </c>
      <c r="F79" s="153">
        <f t="shared" si="14"/>
        <v>0</v>
      </c>
      <c r="G79" s="153" t="e">
        <f t="shared" si="15"/>
        <v>#VALUE!</v>
      </c>
      <c r="H79" s="153">
        <f t="shared" si="16"/>
        <v>0</v>
      </c>
      <c r="I79" s="153"/>
      <c r="J79" s="66">
        <v>0</v>
      </c>
      <c r="K79" s="67">
        <v>0</v>
      </c>
      <c r="L79" s="67">
        <v>0</v>
      </c>
      <c r="M79" s="67">
        <v>0</v>
      </c>
      <c r="N79" s="67">
        <v>0</v>
      </c>
      <c r="O79" s="56" t="str">
        <f t="shared" si="17"/>
        <v>Not Applicable</v>
      </c>
      <c r="P79" s="56">
        <f t="shared" si="18"/>
        <v>0</v>
      </c>
      <c r="Q79" s="62">
        <f t="shared" si="11"/>
        <v>0</v>
      </c>
      <c r="R79" s="153">
        <f t="shared" si="19"/>
        <v>0</v>
      </c>
      <c r="S79" s="154"/>
      <c r="T79" s="3" t="str">
        <f t="shared" si="20"/>
        <v>LONG</v>
      </c>
    </row>
    <row r="80" spans="1:20">
      <c r="A80" s="73"/>
      <c r="B80" s="75"/>
      <c r="C80" s="56">
        <f t="shared" si="12"/>
        <v>0</v>
      </c>
      <c r="D80" s="57">
        <f t="shared" si="21"/>
        <v>0</v>
      </c>
      <c r="E80" s="58" t="str">
        <f t="shared" si="13"/>
        <v>H</v>
      </c>
      <c r="F80" s="153">
        <f t="shared" si="14"/>
        <v>0</v>
      </c>
      <c r="G80" s="153" t="e">
        <f t="shared" si="15"/>
        <v>#VALUE!</v>
      </c>
      <c r="H80" s="153">
        <f t="shared" si="16"/>
        <v>0</v>
      </c>
      <c r="I80" s="153"/>
      <c r="J80" s="66">
        <v>0</v>
      </c>
      <c r="K80" s="67">
        <v>0</v>
      </c>
      <c r="L80" s="67">
        <v>0</v>
      </c>
      <c r="M80" s="67">
        <v>0</v>
      </c>
      <c r="N80" s="67">
        <v>0</v>
      </c>
      <c r="O80" s="56" t="str">
        <f t="shared" si="17"/>
        <v>Not Applicable</v>
      </c>
      <c r="P80" s="56">
        <f t="shared" si="18"/>
        <v>0</v>
      </c>
      <c r="Q80" s="62">
        <f t="shared" si="11"/>
        <v>0</v>
      </c>
      <c r="R80" s="153">
        <f t="shared" si="19"/>
        <v>0</v>
      </c>
      <c r="S80" s="154"/>
      <c r="T80" s="3" t="str">
        <f t="shared" si="20"/>
        <v>LONG</v>
      </c>
    </row>
    <row r="81" spans="1:20">
      <c r="A81" s="73"/>
      <c r="B81" s="75"/>
      <c r="C81" s="56">
        <f t="shared" si="12"/>
        <v>0</v>
      </c>
      <c r="D81" s="57">
        <f t="shared" si="21"/>
        <v>0</v>
      </c>
      <c r="E81" s="58" t="str">
        <f t="shared" si="13"/>
        <v>H</v>
      </c>
      <c r="F81" s="153">
        <f t="shared" si="14"/>
        <v>0</v>
      </c>
      <c r="G81" s="153" t="e">
        <f t="shared" si="15"/>
        <v>#VALUE!</v>
      </c>
      <c r="H81" s="153">
        <f t="shared" si="16"/>
        <v>0</v>
      </c>
      <c r="I81" s="153"/>
      <c r="J81" s="66">
        <v>0</v>
      </c>
      <c r="K81" s="67">
        <v>0</v>
      </c>
      <c r="L81" s="67">
        <v>0</v>
      </c>
      <c r="M81" s="67">
        <v>0</v>
      </c>
      <c r="N81" s="67">
        <v>0</v>
      </c>
      <c r="O81" s="56" t="str">
        <f t="shared" si="17"/>
        <v>Not Applicable</v>
      </c>
      <c r="P81" s="56">
        <f t="shared" si="18"/>
        <v>0</v>
      </c>
      <c r="Q81" s="62">
        <f t="shared" si="11"/>
        <v>0</v>
      </c>
      <c r="R81" s="153">
        <f t="shared" si="19"/>
        <v>0</v>
      </c>
      <c r="S81" s="154"/>
      <c r="T81" s="3" t="str">
        <f t="shared" si="20"/>
        <v>LONG</v>
      </c>
    </row>
    <row r="82" spans="1:20">
      <c r="A82" s="73"/>
      <c r="B82" s="75"/>
      <c r="C82" s="56">
        <f t="shared" si="12"/>
        <v>0</v>
      </c>
      <c r="D82" s="57">
        <f t="shared" si="21"/>
        <v>0</v>
      </c>
      <c r="E82" s="58" t="str">
        <f t="shared" si="13"/>
        <v>H</v>
      </c>
      <c r="F82" s="153">
        <f t="shared" si="14"/>
        <v>0</v>
      </c>
      <c r="G82" s="153" t="e">
        <f t="shared" si="15"/>
        <v>#VALUE!</v>
      </c>
      <c r="H82" s="153">
        <f t="shared" si="16"/>
        <v>0</v>
      </c>
      <c r="I82" s="153"/>
      <c r="J82" s="66">
        <v>0</v>
      </c>
      <c r="K82" s="67">
        <v>0</v>
      </c>
      <c r="L82" s="67">
        <v>0</v>
      </c>
      <c r="M82" s="67">
        <v>0</v>
      </c>
      <c r="N82" s="67">
        <v>0</v>
      </c>
      <c r="O82" s="56" t="str">
        <f t="shared" si="17"/>
        <v>Not Applicable</v>
      </c>
      <c r="P82" s="56">
        <f t="shared" si="18"/>
        <v>0</v>
      </c>
      <c r="Q82" s="62">
        <f t="shared" si="11"/>
        <v>0</v>
      </c>
      <c r="R82" s="153">
        <f t="shared" si="19"/>
        <v>0</v>
      </c>
      <c r="S82" s="154"/>
      <c r="T82" s="3" t="str">
        <f t="shared" si="20"/>
        <v>LONG</v>
      </c>
    </row>
    <row r="83" spans="1:20">
      <c r="A83" s="73"/>
      <c r="B83" s="75"/>
      <c r="C83" s="56">
        <f t="shared" si="12"/>
        <v>0</v>
      </c>
      <c r="D83" s="57">
        <f t="shared" si="21"/>
        <v>0</v>
      </c>
      <c r="E83" s="58" t="str">
        <f t="shared" si="13"/>
        <v>H</v>
      </c>
      <c r="F83" s="153">
        <f t="shared" si="14"/>
        <v>0</v>
      </c>
      <c r="G83" s="153" t="e">
        <f t="shared" si="15"/>
        <v>#VALUE!</v>
      </c>
      <c r="H83" s="153">
        <f t="shared" si="16"/>
        <v>0</v>
      </c>
      <c r="I83" s="153"/>
      <c r="J83" s="66">
        <v>0</v>
      </c>
      <c r="K83" s="67">
        <v>0</v>
      </c>
      <c r="L83" s="67">
        <v>0</v>
      </c>
      <c r="M83" s="67">
        <v>0</v>
      </c>
      <c r="N83" s="67">
        <v>0</v>
      </c>
      <c r="O83" s="56" t="str">
        <f t="shared" si="17"/>
        <v>Not Applicable</v>
      </c>
      <c r="P83" s="56">
        <f t="shared" si="18"/>
        <v>0</v>
      </c>
      <c r="Q83" s="62">
        <f t="shared" si="11"/>
        <v>0</v>
      </c>
      <c r="R83" s="153">
        <f t="shared" si="19"/>
        <v>0</v>
      </c>
      <c r="S83" s="154"/>
      <c r="T83" s="3" t="str">
        <f t="shared" si="20"/>
        <v>LONG</v>
      </c>
    </row>
    <row r="84" spans="1:20">
      <c r="A84" s="73"/>
      <c r="B84" s="75"/>
      <c r="C84" s="56">
        <f t="shared" si="12"/>
        <v>0</v>
      </c>
      <c r="D84" s="57">
        <f t="shared" si="21"/>
        <v>0</v>
      </c>
      <c r="E84" s="58" t="str">
        <f t="shared" si="13"/>
        <v>H</v>
      </c>
      <c r="F84" s="153">
        <f t="shared" si="14"/>
        <v>0</v>
      </c>
      <c r="G84" s="153" t="e">
        <f t="shared" si="15"/>
        <v>#VALUE!</v>
      </c>
      <c r="H84" s="153">
        <f t="shared" si="16"/>
        <v>0</v>
      </c>
      <c r="I84" s="153"/>
      <c r="J84" s="66">
        <v>0</v>
      </c>
      <c r="K84" s="67">
        <v>0</v>
      </c>
      <c r="L84" s="67">
        <v>0</v>
      </c>
      <c r="M84" s="67">
        <v>0</v>
      </c>
      <c r="N84" s="67">
        <v>0</v>
      </c>
      <c r="O84" s="56" t="str">
        <f t="shared" si="17"/>
        <v>Not Applicable</v>
      </c>
      <c r="P84" s="56">
        <f t="shared" si="18"/>
        <v>0</v>
      </c>
      <c r="Q84" s="62">
        <f t="shared" si="11"/>
        <v>0</v>
      </c>
      <c r="R84" s="153">
        <f t="shared" si="19"/>
        <v>0</v>
      </c>
      <c r="S84" s="154"/>
      <c r="T84" s="3" t="str">
        <f t="shared" si="20"/>
        <v>LONG</v>
      </c>
    </row>
    <row r="85" spans="1:20">
      <c r="A85" s="73"/>
      <c r="B85" s="75"/>
      <c r="C85" s="56">
        <f t="shared" si="12"/>
        <v>0</v>
      </c>
      <c r="D85" s="57">
        <f t="shared" si="21"/>
        <v>0</v>
      </c>
      <c r="E85" s="58" t="str">
        <f t="shared" si="13"/>
        <v>H</v>
      </c>
      <c r="F85" s="153">
        <f t="shared" si="14"/>
        <v>0</v>
      </c>
      <c r="G85" s="153" t="e">
        <f t="shared" si="15"/>
        <v>#VALUE!</v>
      </c>
      <c r="H85" s="153">
        <f t="shared" si="16"/>
        <v>0</v>
      </c>
      <c r="I85" s="153"/>
      <c r="J85" s="66">
        <v>0</v>
      </c>
      <c r="K85" s="67">
        <v>0</v>
      </c>
      <c r="L85" s="67">
        <v>0</v>
      </c>
      <c r="M85" s="67">
        <v>0</v>
      </c>
      <c r="N85" s="67">
        <v>0</v>
      </c>
      <c r="O85" s="56" t="str">
        <f t="shared" si="17"/>
        <v>Not Applicable</v>
      </c>
      <c r="P85" s="56">
        <f t="shared" si="18"/>
        <v>0</v>
      </c>
      <c r="Q85" s="62">
        <f t="shared" si="11"/>
        <v>0</v>
      </c>
      <c r="R85" s="153">
        <f t="shared" si="19"/>
        <v>0</v>
      </c>
      <c r="S85" s="154"/>
      <c r="T85" s="3" t="str">
        <f t="shared" si="20"/>
        <v>LONG</v>
      </c>
    </row>
    <row r="86" spans="1:20" ht="15.25" thickBot="1">
      <c r="A86" s="76"/>
      <c r="B86" s="77"/>
      <c r="C86" s="56">
        <f t="shared" si="12"/>
        <v>0</v>
      </c>
      <c r="D86" s="57">
        <f t="shared" si="21"/>
        <v>0</v>
      </c>
      <c r="E86" s="58" t="str">
        <f t="shared" si="13"/>
        <v>H</v>
      </c>
      <c r="F86" s="153">
        <f t="shared" si="14"/>
        <v>0</v>
      </c>
      <c r="G86" s="153" t="e">
        <f t="shared" si="15"/>
        <v>#VALUE!</v>
      </c>
      <c r="H86" s="153">
        <f t="shared" si="16"/>
        <v>0</v>
      </c>
      <c r="I86" s="153"/>
      <c r="J86" s="66">
        <v>0</v>
      </c>
      <c r="K86" s="68">
        <v>0</v>
      </c>
      <c r="L86" s="68">
        <v>0</v>
      </c>
      <c r="M86" s="68">
        <v>0</v>
      </c>
      <c r="N86" s="69">
        <v>0</v>
      </c>
      <c r="O86" s="56" t="str">
        <f t="shared" si="17"/>
        <v>Not Applicable</v>
      </c>
      <c r="P86" s="56">
        <f t="shared" si="18"/>
        <v>0</v>
      </c>
      <c r="Q86" s="62">
        <f t="shared" si="11"/>
        <v>0</v>
      </c>
      <c r="R86" s="153">
        <f t="shared" si="19"/>
        <v>0</v>
      </c>
      <c r="S86" s="154"/>
      <c r="T86" s="3" t="str">
        <f t="shared" si="20"/>
        <v>LONG</v>
      </c>
    </row>
  </sheetData>
  <sheetProtection algorithmName="SHA-512" hashValue="KTTIoRIDvVMBToBN8FfACiVZDR4/KThz+GSz2mNrBQpS0eJ22rRKxPl9vCXWE7e/gMkrmvUJliXS5KDsJREPHg==" saltValue="mV3WkOh8Av40CvDNw0u9lg==" spinCount="100000" sheet="1" objects="1" scenarios="1" selectLockedCells="1"/>
  <protectedRanges>
    <protectedRange sqref="K8:K86 C8:D86" name="Range2"/>
    <protectedRange sqref="E2 A8:B86" name="Range1"/>
    <protectedRange sqref="L8:N86" name="Range3"/>
  </protectedRanges>
  <mergeCells count="262">
    <mergeCell ref="A4:G4"/>
    <mergeCell ref="H4:I4"/>
    <mergeCell ref="A5:G5"/>
    <mergeCell ref="H5:I5"/>
    <mergeCell ref="A6:A7"/>
    <mergeCell ref="E6:E7"/>
    <mergeCell ref="F6:G7"/>
    <mergeCell ref="H6:I7"/>
    <mergeCell ref="A1:S1"/>
    <mergeCell ref="A2:D2"/>
    <mergeCell ref="E2:I2"/>
    <mergeCell ref="A3:G3"/>
    <mergeCell ref="H3:I3"/>
    <mergeCell ref="L3:O3"/>
    <mergeCell ref="P3:R3"/>
    <mergeCell ref="K4:L4"/>
    <mergeCell ref="F9:G9"/>
    <mergeCell ref="H9:I9"/>
    <mergeCell ref="R9:S9"/>
    <mergeCell ref="F10:G10"/>
    <mergeCell ref="H10:I10"/>
    <mergeCell ref="R10:S10"/>
    <mergeCell ref="Q6:Q7"/>
    <mergeCell ref="R6:S7"/>
    <mergeCell ref="T6:T7"/>
    <mergeCell ref="F8:G8"/>
    <mergeCell ref="H8:I8"/>
    <mergeCell ref="R8:S8"/>
    <mergeCell ref="K6:K7"/>
    <mergeCell ref="L6:L7"/>
    <mergeCell ref="M6:M7"/>
    <mergeCell ref="N6:N7"/>
    <mergeCell ref="O6:O7"/>
    <mergeCell ref="P6:P7"/>
    <mergeCell ref="F13:G13"/>
    <mergeCell ref="H13:I13"/>
    <mergeCell ref="R13:S13"/>
    <mergeCell ref="F14:G14"/>
    <mergeCell ref="H14:I14"/>
    <mergeCell ref="R14:S14"/>
    <mergeCell ref="F11:G11"/>
    <mergeCell ref="H11:I11"/>
    <mergeCell ref="R11:S11"/>
    <mergeCell ref="F12:G12"/>
    <mergeCell ref="H12:I12"/>
    <mergeCell ref="R12:S12"/>
    <mergeCell ref="F17:G17"/>
    <mergeCell ref="H17:I17"/>
    <mergeCell ref="R17:S17"/>
    <mergeCell ref="F18:G18"/>
    <mergeCell ref="H18:I18"/>
    <mergeCell ref="R18:S18"/>
    <mergeCell ref="F15:G15"/>
    <mergeCell ref="H15:I15"/>
    <mergeCell ref="R15:S15"/>
    <mergeCell ref="F16:G16"/>
    <mergeCell ref="H16:I16"/>
    <mergeCell ref="R16:S16"/>
    <mergeCell ref="F21:G21"/>
    <mergeCell ref="H21:I21"/>
    <mergeCell ref="R21:S21"/>
    <mergeCell ref="F22:G22"/>
    <mergeCell ref="H22:I22"/>
    <mergeCell ref="R22:S22"/>
    <mergeCell ref="F19:G19"/>
    <mergeCell ref="H19:I19"/>
    <mergeCell ref="R19:S19"/>
    <mergeCell ref="F20:G20"/>
    <mergeCell ref="H20:I20"/>
    <mergeCell ref="R20:S20"/>
    <mergeCell ref="F25:G25"/>
    <mergeCell ref="H25:I25"/>
    <mergeCell ref="R25:S25"/>
    <mergeCell ref="F26:G26"/>
    <mergeCell ref="H26:I26"/>
    <mergeCell ref="R26:S26"/>
    <mergeCell ref="F23:G23"/>
    <mergeCell ref="H23:I23"/>
    <mergeCell ref="R23:S23"/>
    <mergeCell ref="F24:G24"/>
    <mergeCell ref="H24:I24"/>
    <mergeCell ref="R24:S24"/>
    <mergeCell ref="F29:G29"/>
    <mergeCell ref="H29:I29"/>
    <mergeCell ref="R29:S29"/>
    <mergeCell ref="F30:G30"/>
    <mergeCell ref="H30:I30"/>
    <mergeCell ref="R30:S30"/>
    <mergeCell ref="F27:G27"/>
    <mergeCell ref="H27:I27"/>
    <mergeCell ref="R27:S27"/>
    <mergeCell ref="F28:G28"/>
    <mergeCell ref="H28:I28"/>
    <mergeCell ref="R28:S28"/>
    <mergeCell ref="F33:G33"/>
    <mergeCell ref="H33:I33"/>
    <mergeCell ref="R33:S33"/>
    <mergeCell ref="F34:G34"/>
    <mergeCell ref="H34:I34"/>
    <mergeCell ref="R34:S34"/>
    <mergeCell ref="F31:G31"/>
    <mergeCell ref="H31:I31"/>
    <mergeCell ref="R31:S31"/>
    <mergeCell ref="F32:G32"/>
    <mergeCell ref="H32:I32"/>
    <mergeCell ref="R32:S32"/>
    <mergeCell ref="F37:G37"/>
    <mergeCell ref="H37:I37"/>
    <mergeCell ref="R37:S37"/>
    <mergeCell ref="F38:G38"/>
    <mergeCell ref="H38:I38"/>
    <mergeCell ref="R38:S38"/>
    <mergeCell ref="F35:G35"/>
    <mergeCell ref="H35:I35"/>
    <mergeCell ref="R35:S35"/>
    <mergeCell ref="F36:G36"/>
    <mergeCell ref="H36:I36"/>
    <mergeCell ref="R36:S36"/>
    <mergeCell ref="F41:G41"/>
    <mergeCell ref="H41:I41"/>
    <mergeCell ref="R41:S41"/>
    <mergeCell ref="F42:G42"/>
    <mergeCell ref="H42:I42"/>
    <mergeCell ref="R42:S42"/>
    <mergeCell ref="F39:G39"/>
    <mergeCell ref="H39:I39"/>
    <mergeCell ref="R39:S39"/>
    <mergeCell ref="F40:G40"/>
    <mergeCell ref="H40:I40"/>
    <mergeCell ref="R40:S40"/>
    <mergeCell ref="F45:G45"/>
    <mergeCell ref="H45:I45"/>
    <mergeCell ref="R45:S45"/>
    <mergeCell ref="F46:G46"/>
    <mergeCell ref="H46:I46"/>
    <mergeCell ref="R46:S46"/>
    <mergeCell ref="F43:G43"/>
    <mergeCell ref="H43:I43"/>
    <mergeCell ref="R43:S43"/>
    <mergeCell ref="F44:G44"/>
    <mergeCell ref="H44:I44"/>
    <mergeCell ref="R44:S44"/>
    <mergeCell ref="F49:G49"/>
    <mergeCell ref="H49:I49"/>
    <mergeCell ref="R49:S49"/>
    <mergeCell ref="F50:G50"/>
    <mergeCell ref="H50:I50"/>
    <mergeCell ref="R50:S50"/>
    <mergeCell ref="F47:G47"/>
    <mergeCell ref="H47:I47"/>
    <mergeCell ref="R47:S47"/>
    <mergeCell ref="F48:G48"/>
    <mergeCell ref="H48:I48"/>
    <mergeCell ref="R48:S48"/>
    <mergeCell ref="F53:G53"/>
    <mergeCell ref="H53:I53"/>
    <mergeCell ref="R53:S53"/>
    <mergeCell ref="F54:G54"/>
    <mergeCell ref="H54:I54"/>
    <mergeCell ref="R54:S54"/>
    <mergeCell ref="F51:G51"/>
    <mergeCell ref="H51:I51"/>
    <mergeCell ref="R51:S51"/>
    <mergeCell ref="F52:G52"/>
    <mergeCell ref="H52:I52"/>
    <mergeCell ref="R52:S52"/>
    <mergeCell ref="F57:G57"/>
    <mergeCell ref="H57:I57"/>
    <mergeCell ref="R57:S57"/>
    <mergeCell ref="F58:G58"/>
    <mergeCell ref="H58:I58"/>
    <mergeCell ref="R58:S58"/>
    <mergeCell ref="F55:G55"/>
    <mergeCell ref="H55:I55"/>
    <mergeCell ref="R55:S55"/>
    <mergeCell ref="F56:G56"/>
    <mergeCell ref="H56:I56"/>
    <mergeCell ref="R56:S56"/>
    <mergeCell ref="F61:G61"/>
    <mergeCell ref="H61:I61"/>
    <mergeCell ref="R61:S61"/>
    <mergeCell ref="F62:G62"/>
    <mergeCell ref="H62:I62"/>
    <mergeCell ref="R62:S62"/>
    <mergeCell ref="F59:G59"/>
    <mergeCell ref="H59:I59"/>
    <mergeCell ref="R59:S59"/>
    <mergeCell ref="F60:G60"/>
    <mergeCell ref="H60:I60"/>
    <mergeCell ref="R60:S60"/>
    <mergeCell ref="F65:G65"/>
    <mergeCell ref="H65:I65"/>
    <mergeCell ref="R65:S65"/>
    <mergeCell ref="F66:G66"/>
    <mergeCell ref="H66:I66"/>
    <mergeCell ref="R66:S66"/>
    <mergeCell ref="F63:G63"/>
    <mergeCell ref="H63:I63"/>
    <mergeCell ref="R63:S63"/>
    <mergeCell ref="F64:G64"/>
    <mergeCell ref="H64:I64"/>
    <mergeCell ref="R64:S64"/>
    <mergeCell ref="F69:G69"/>
    <mergeCell ref="H69:I69"/>
    <mergeCell ref="R69:S69"/>
    <mergeCell ref="F70:G70"/>
    <mergeCell ref="H70:I70"/>
    <mergeCell ref="R70:S70"/>
    <mergeCell ref="F67:G67"/>
    <mergeCell ref="H67:I67"/>
    <mergeCell ref="R67:S67"/>
    <mergeCell ref="F68:G68"/>
    <mergeCell ref="H68:I68"/>
    <mergeCell ref="R68:S68"/>
    <mergeCell ref="F73:G73"/>
    <mergeCell ref="H73:I73"/>
    <mergeCell ref="R73:S73"/>
    <mergeCell ref="F74:G74"/>
    <mergeCell ref="H74:I74"/>
    <mergeCell ref="R74:S74"/>
    <mergeCell ref="F71:G71"/>
    <mergeCell ref="H71:I71"/>
    <mergeCell ref="R71:S71"/>
    <mergeCell ref="F72:G72"/>
    <mergeCell ref="H72:I72"/>
    <mergeCell ref="R72:S72"/>
    <mergeCell ref="F77:G77"/>
    <mergeCell ref="H77:I77"/>
    <mergeCell ref="R77:S77"/>
    <mergeCell ref="F78:G78"/>
    <mergeCell ref="H78:I78"/>
    <mergeCell ref="R78:S78"/>
    <mergeCell ref="F75:G75"/>
    <mergeCell ref="H75:I75"/>
    <mergeCell ref="R75:S75"/>
    <mergeCell ref="F76:G76"/>
    <mergeCell ref="H76:I76"/>
    <mergeCell ref="R76:S76"/>
    <mergeCell ref="F85:G85"/>
    <mergeCell ref="H85:I85"/>
    <mergeCell ref="R85:S85"/>
    <mergeCell ref="F86:G86"/>
    <mergeCell ref="H86:I86"/>
    <mergeCell ref="R86:S86"/>
    <mergeCell ref="F83:G83"/>
    <mergeCell ref="H83:I83"/>
    <mergeCell ref="R83:S83"/>
    <mergeCell ref="F84:G84"/>
    <mergeCell ref="H84:I84"/>
    <mergeCell ref="R84:S84"/>
    <mergeCell ref="F81:G81"/>
    <mergeCell ref="H81:I81"/>
    <mergeCell ref="R81:S81"/>
    <mergeCell ref="F82:G82"/>
    <mergeCell ref="H82:I82"/>
    <mergeCell ref="R82:S82"/>
    <mergeCell ref="F79:G79"/>
    <mergeCell ref="H79:I79"/>
    <mergeCell ref="R79:S79"/>
    <mergeCell ref="F80:G80"/>
    <mergeCell ref="H80:I80"/>
    <mergeCell ref="R80:S80"/>
  </mergeCells>
  <pageMargins left="0.75" right="0.75" top="1" bottom="1" header="0.5" footer="0.5"/>
  <pageSetup scale="66" orientation="landscape" horizontalDpi="4294967293" r:id="rId1"/>
  <headerFooter alignWithMargins="0"/>
  <rowBreaks count="1" manualBreakCount="1">
    <brk id="48" max="16383" man="1"/>
  </rowBreaks>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E534D-A52F-423F-B280-C281AC0C4AC7}">
  <sheetPr codeName="Sheet6"/>
  <dimension ref="A1:T86"/>
  <sheetViews>
    <sheetView showGridLines="0" showZeros="0" view="pageBreakPreview" zoomScale="80" zoomScaleNormal="100" zoomScaleSheetLayoutView="80" workbookViewId="0">
      <pane xSplit="10" ySplit="13" topLeftCell="K81" activePane="bottomRight" state="frozen"/>
      <selection pane="topRight" activeCell="J1" sqref="J1"/>
      <selection pane="bottomLeft" activeCell="A14" sqref="A14"/>
      <selection pane="bottomRight" activeCell="J8" sqref="J8"/>
    </sheetView>
  </sheetViews>
  <sheetFormatPr defaultRowHeight="14.6"/>
  <cols>
    <col min="1" max="1" width="8.921875" style="2"/>
    <col min="2" max="2" width="10.69140625" style="2" customWidth="1"/>
    <col min="3" max="4" width="8.921875" style="2"/>
    <col min="5" max="5" width="8.421875" style="2" customWidth="1"/>
    <col min="6" max="6" width="6.84375" style="2" customWidth="1"/>
    <col min="7" max="7" width="8.15234375" style="2" customWidth="1"/>
    <col min="8" max="8" width="6.421875" style="2" customWidth="1"/>
    <col min="9" max="9" width="8.921875" style="2"/>
    <col min="10" max="10" width="13" style="19" customWidth="1"/>
    <col min="11" max="12" width="8.921875" style="2"/>
    <col min="13" max="13" width="12.57421875" style="2" customWidth="1"/>
    <col min="14" max="15" width="8.921875" style="2"/>
    <col min="16" max="16" width="11" style="2" customWidth="1"/>
    <col min="17" max="17" width="10.84375" style="2" customWidth="1"/>
    <col min="18" max="19" width="8.921875" style="2"/>
    <col min="20" max="20" width="8.921875" style="8"/>
    <col min="21" max="16384" width="8.921875" style="2"/>
  </cols>
  <sheetData>
    <row r="1" spans="1:20" ht="12.9">
      <c r="A1" s="141" t="s">
        <v>80</v>
      </c>
      <c r="B1" s="142"/>
      <c r="C1" s="142"/>
      <c r="D1" s="142"/>
      <c r="E1" s="142"/>
      <c r="F1" s="142"/>
      <c r="G1" s="142"/>
      <c r="H1" s="142"/>
      <c r="I1" s="142"/>
      <c r="J1" s="142"/>
      <c r="K1" s="142"/>
      <c r="L1" s="142"/>
      <c r="M1" s="142"/>
      <c r="N1" s="142"/>
      <c r="O1" s="142"/>
      <c r="P1" s="142"/>
      <c r="Q1" s="142"/>
      <c r="R1" s="142"/>
      <c r="S1" s="143"/>
    </row>
    <row r="2" spans="1:20" ht="15.25" thickBot="1">
      <c r="A2" s="144" t="s">
        <v>109</v>
      </c>
      <c r="B2" s="145"/>
      <c r="C2" s="145"/>
      <c r="D2" s="145"/>
      <c r="E2" s="146">
        <f>DATA!B11</f>
        <v>0</v>
      </c>
      <c r="F2" s="146"/>
      <c r="G2" s="146"/>
      <c r="H2" s="146"/>
      <c r="I2" s="146"/>
      <c r="J2" s="10" t="e" vm="2">
        <f>DATA!C11</f>
        <v>#VALUE!</v>
      </c>
      <c r="K2" s="36" cm="1">
        <f t="array" aca="1" ref="K2" ca="1">_FV(J2,"Price")</f>
        <v>260.49</v>
      </c>
      <c r="L2" s="20"/>
      <c r="S2" s="11"/>
    </row>
    <row r="3" spans="1:20" ht="13.5" thickBot="1">
      <c r="A3" s="121" t="s">
        <v>81</v>
      </c>
      <c r="B3" s="122"/>
      <c r="C3" s="122"/>
      <c r="D3" s="122"/>
      <c r="E3" s="122"/>
      <c r="F3" s="122"/>
      <c r="G3" s="123"/>
      <c r="H3" s="147">
        <f>DATA!I11</f>
        <v>0</v>
      </c>
      <c r="I3" s="148"/>
      <c r="J3" s="12"/>
      <c r="L3" s="145" t="s">
        <v>82</v>
      </c>
      <c r="M3" s="145"/>
      <c r="N3" s="145"/>
      <c r="O3" s="145"/>
      <c r="P3" s="149">
        <f>'Stock #3 Manager'!P3</f>
        <v>0</v>
      </c>
      <c r="Q3" s="150"/>
      <c r="R3" s="151"/>
      <c r="S3" s="11"/>
    </row>
    <row r="4" spans="1:20" ht="13.1">
      <c r="A4" s="121" t="s">
        <v>83</v>
      </c>
      <c r="B4" s="122"/>
      <c r="C4" s="122"/>
      <c r="D4" s="122"/>
      <c r="E4" s="122"/>
      <c r="F4" s="122"/>
      <c r="G4" s="123"/>
      <c r="H4" s="124">
        <f>IF(DATA!I11/2=0,0,DATA!I11/2)</f>
        <v>0</v>
      </c>
      <c r="I4" s="125"/>
      <c r="J4" s="12"/>
      <c r="K4" s="152" t="s">
        <v>128</v>
      </c>
      <c r="L4" s="152"/>
      <c r="M4" s="70"/>
      <c r="N4" s="72" t="s">
        <v>129</v>
      </c>
      <c r="S4" s="11"/>
    </row>
    <row r="5" spans="1:20" ht="13.75" thickBot="1">
      <c r="A5" s="126" t="s">
        <v>84</v>
      </c>
      <c r="B5" s="127"/>
      <c r="C5" s="127"/>
      <c r="D5" s="127"/>
      <c r="E5" s="127"/>
      <c r="F5" s="127"/>
      <c r="G5" s="128"/>
      <c r="H5" s="129">
        <f>IF([1]DATA!B9=50%,H3/2,0)</f>
        <v>0</v>
      </c>
      <c r="I5" s="130"/>
      <c r="J5" s="12"/>
      <c r="M5" s="71"/>
      <c r="N5" s="72" t="s">
        <v>130</v>
      </c>
      <c r="S5" s="11"/>
    </row>
    <row r="6" spans="1:20" ht="13.1" customHeight="1" thickBot="1">
      <c r="A6" s="131" t="s">
        <v>85</v>
      </c>
      <c r="B6" s="9"/>
      <c r="D6" s="13"/>
      <c r="E6" s="131" t="s">
        <v>86</v>
      </c>
      <c r="F6" s="133" t="s">
        <v>87</v>
      </c>
      <c r="G6" s="134"/>
      <c r="H6" s="137" t="s">
        <v>88</v>
      </c>
      <c r="I6" s="138"/>
      <c r="J6" s="14" t="s">
        <v>89</v>
      </c>
      <c r="K6" s="161" t="s">
        <v>90</v>
      </c>
      <c r="L6" s="131" t="s">
        <v>91</v>
      </c>
      <c r="M6" s="163" t="s">
        <v>92</v>
      </c>
      <c r="N6" s="163" t="s">
        <v>93</v>
      </c>
      <c r="O6" s="137" t="s">
        <v>94</v>
      </c>
      <c r="P6" s="163" t="s">
        <v>95</v>
      </c>
      <c r="Q6" s="131" t="s">
        <v>96</v>
      </c>
      <c r="R6" s="137" t="s">
        <v>97</v>
      </c>
      <c r="S6" s="138"/>
      <c r="T6" s="155" t="s">
        <v>98</v>
      </c>
    </row>
    <row r="7" spans="1:20" ht="24.25" thickBot="1">
      <c r="A7" s="132"/>
      <c r="B7" s="15" t="s">
        <v>99</v>
      </c>
      <c r="C7" s="16" t="s">
        <v>100</v>
      </c>
      <c r="D7" s="17" t="s">
        <v>101</v>
      </c>
      <c r="E7" s="132"/>
      <c r="F7" s="135"/>
      <c r="G7" s="136"/>
      <c r="H7" s="139"/>
      <c r="I7" s="140"/>
      <c r="J7" s="18" t="s">
        <v>102</v>
      </c>
      <c r="K7" s="162"/>
      <c r="L7" s="132"/>
      <c r="M7" s="164"/>
      <c r="N7" s="164"/>
      <c r="O7" s="139"/>
      <c r="P7" s="164"/>
      <c r="Q7" s="132"/>
      <c r="R7" s="139"/>
      <c r="S7" s="140"/>
      <c r="T7" s="156"/>
    </row>
    <row r="8" spans="1:20">
      <c r="A8" s="63">
        <f>P3</f>
        <v>0</v>
      </c>
      <c r="B8" s="64">
        <f>DATA!L11</f>
        <v>0</v>
      </c>
      <c r="C8" s="53">
        <f>IF(H4=" ",0,H4)</f>
        <v>0</v>
      </c>
      <c r="D8" s="54">
        <f>IF(B8=0,0,C8/B8)</f>
        <v>0</v>
      </c>
      <c r="E8" s="55" t="str">
        <f>IF(H3&gt;0,"P"," ")</f>
        <v xml:space="preserve"> </v>
      </c>
      <c r="F8" s="157">
        <f>H4+(H5/2)</f>
        <v>0</v>
      </c>
      <c r="G8" s="158"/>
      <c r="H8" s="159">
        <f>IF(J8&gt;0,J8,0)</f>
        <v>0</v>
      </c>
      <c r="I8" s="159"/>
      <c r="J8" s="78">
        <v>0</v>
      </c>
      <c r="K8" s="65">
        <v>0</v>
      </c>
      <c r="L8" s="65">
        <v>0</v>
      </c>
      <c r="M8" s="65">
        <v>0</v>
      </c>
      <c r="N8" s="65">
        <v>0</v>
      </c>
      <c r="O8" s="59">
        <f>H4+H4-J8-K8-M8+L8+N8</f>
        <v>0</v>
      </c>
      <c r="P8" s="60">
        <f>D8+DATA!H11</f>
        <v>0</v>
      </c>
      <c r="Q8" s="61">
        <f>H8</f>
        <v>0</v>
      </c>
      <c r="R8" s="159">
        <f>O8+H8-K8+L8-M8+N8</f>
        <v>0</v>
      </c>
      <c r="S8" s="160"/>
      <c r="T8" s="3" t="str">
        <f>IF(P8&lt;0,"SHORT","LONG")</f>
        <v>LONG</v>
      </c>
    </row>
    <row r="9" spans="1:20" ht="12.9">
      <c r="A9" s="48"/>
      <c r="B9" s="49">
        <v>0</v>
      </c>
      <c r="C9" s="56">
        <f>IF(P8&lt;0,0,B9*P8)</f>
        <v>0</v>
      </c>
      <c r="D9" s="57">
        <f>IF(B9=0,0,F9/B9)</f>
        <v>0</v>
      </c>
      <c r="E9" s="58" t="str">
        <f t="shared" ref="E9:E72" si="0" xml:space="preserve">        IF(C9=0,"H",       IF(C9&gt;Q8,   IF(C9*0.9&gt;(Q8+(C9*0.1)),"S", "H"),   IF(C9&lt;Q8,   IF(C9&gt;Q8*0.9,"H","P")   )))</f>
        <v>H</v>
      </c>
      <c r="F9" s="153">
        <f t="shared" ref="F9:F72" si="1">IF(O8="Not Applicable",0,IF(IF(C9&gt;O8*1.1,    IF(C9=0,0,     IF(E9="S",C9-Q8+(C9/10), IF(   Q8-C9-(C9/10)&gt;O8,O8,Q8-C9-(C9/10)))),IF(C9&lt;O8*1.1, IF(C9=0,0,     IF(E9="S",C9-Q8+(C9/10), IF(   Q8-C9-(C9/10)&gt;O8,O8,Q8-C9-(C9/10)))),0))&lt;0,0,IF(C9&gt;O8*1.1,    IF(C9=0,0,     IF(E9="S",C9-Q8-(C9/10), IF(   Q8-C9-(C9/10)&gt;O8,O8,Q8-C9-(C9/10)))),IF(C9&lt;O8*0.9, IF(C9=0,0,     IF(E9="S",C9-Q8-(C9/10), IF(   Q8-C9-(C9/10)&gt;O8,O8,Q8-C9-(C9/10)))),0))))</f>
        <v>0</v>
      </c>
      <c r="G9" s="153" t="e">
        <f t="shared" ref="G9:G72" si="2">IF(S8&gt;E9,(S8-E9-(E9/10)),IF(S8&lt;E9,S8-E9+(E9/10)))</f>
        <v>#VALUE!</v>
      </c>
      <c r="H9" s="153">
        <f t="shared" ref="H9:H72" si="3">IF(J9&gt;0,IF(E9="P",C9+J9,IF(E9="S",C9-J9,0)),C9)</f>
        <v>0</v>
      </c>
      <c r="I9" s="153"/>
      <c r="J9" s="66">
        <v>0</v>
      </c>
      <c r="K9" s="67">
        <v>0</v>
      </c>
      <c r="L9" s="67">
        <v>0</v>
      </c>
      <c r="M9" s="67">
        <v>0</v>
      </c>
      <c r="N9" s="67">
        <v>0</v>
      </c>
      <c r="O9" s="56" t="str">
        <f t="shared" ref="O9:O72" si="4">IF(C9=0,"Not Applicable",IF(J9&gt;0,   IF(E9="P",O8-J9-K9-M9,O8+J9-K9),O8)+L9+N9-M9)</f>
        <v>Not Applicable</v>
      </c>
      <c r="P9" s="56">
        <f t="shared" ref="P9:P72" si="5">IF(J9=0,P8,IF(E9="P",D9+P8,IF(E9="S",P8-D9,P8)))</f>
        <v>0</v>
      </c>
      <c r="Q9" s="62">
        <f>IF(J9=0,Q8,  IF(E9="P",Q8+(J9/4), IF(E9="S",Q8-(J9/4),  Q8)))</f>
        <v>0</v>
      </c>
      <c r="R9" s="153">
        <f t="shared" ref="R9:R72" si="6">IF(C9=0,0,O9+H9)</f>
        <v>0</v>
      </c>
      <c r="S9" s="154"/>
      <c r="T9" s="3" t="str">
        <f>IF(P9&lt;0,"SHORT","LONG")</f>
        <v>LONG</v>
      </c>
    </row>
    <row r="10" spans="1:20" ht="12.9">
      <c r="A10" s="48"/>
      <c r="B10" s="49"/>
      <c r="C10" s="56">
        <f t="shared" ref="C10:C72" si="7">IF(P9&lt;0,0,B10*P9)</f>
        <v>0</v>
      </c>
      <c r="D10" s="57">
        <f>IF(B10=0,0,F10/B10)</f>
        <v>0</v>
      </c>
      <c r="E10" s="58" t="str">
        <f t="shared" si="0"/>
        <v>H</v>
      </c>
      <c r="F10" s="153">
        <f t="shared" si="1"/>
        <v>0</v>
      </c>
      <c r="G10" s="153" t="e">
        <f t="shared" si="2"/>
        <v>#VALUE!</v>
      </c>
      <c r="H10" s="153">
        <f t="shared" si="3"/>
        <v>0</v>
      </c>
      <c r="I10" s="153"/>
      <c r="J10" s="66">
        <v>0</v>
      </c>
      <c r="K10" s="67">
        <v>0</v>
      </c>
      <c r="L10" s="67">
        <v>0</v>
      </c>
      <c r="M10" s="67">
        <v>0</v>
      </c>
      <c r="N10" s="67">
        <v>0</v>
      </c>
      <c r="O10" s="56" t="str">
        <f t="shared" si="4"/>
        <v>Not Applicable</v>
      </c>
      <c r="P10" s="56">
        <f t="shared" si="5"/>
        <v>0</v>
      </c>
      <c r="Q10" s="62">
        <f>IF(J10=0,Q9,  IF(E10="P",Q9+(J10/4), IF(E10="S",Q9-(J10/4),  Q9)))</f>
        <v>0</v>
      </c>
      <c r="R10" s="153">
        <f t="shared" si="6"/>
        <v>0</v>
      </c>
      <c r="S10" s="154"/>
      <c r="T10" s="3" t="str">
        <f>IF(P10&lt;0,"SHORT","LONG")</f>
        <v>LONG</v>
      </c>
    </row>
    <row r="11" spans="1:20">
      <c r="A11" s="48"/>
      <c r="B11" s="50"/>
      <c r="C11" s="56">
        <f t="shared" si="7"/>
        <v>0</v>
      </c>
      <c r="D11" s="57">
        <f>IF(B11=0,0,F11/B11)</f>
        <v>0</v>
      </c>
      <c r="E11" s="58" t="str">
        <f t="shared" si="0"/>
        <v>H</v>
      </c>
      <c r="F11" s="153">
        <f t="shared" si="1"/>
        <v>0</v>
      </c>
      <c r="G11" s="153" t="e">
        <f t="shared" si="2"/>
        <v>#VALUE!</v>
      </c>
      <c r="H11" s="153">
        <f t="shared" si="3"/>
        <v>0</v>
      </c>
      <c r="I11" s="153"/>
      <c r="J11" s="66">
        <v>0</v>
      </c>
      <c r="K11" s="67">
        <v>0</v>
      </c>
      <c r="L11" s="67">
        <v>0</v>
      </c>
      <c r="M11" s="67">
        <v>0</v>
      </c>
      <c r="N11" s="67">
        <v>0</v>
      </c>
      <c r="O11" s="56" t="str">
        <f t="shared" si="4"/>
        <v>Not Applicable</v>
      </c>
      <c r="P11" s="56">
        <f t="shared" si="5"/>
        <v>0</v>
      </c>
      <c r="Q11" s="62">
        <f>IF(J11=0,Q10,  IF(E11="P",Q10+(J11/4), IF(E11="S",Q10-(J11/4),  Q10)))</f>
        <v>0</v>
      </c>
      <c r="R11" s="153">
        <f t="shared" si="6"/>
        <v>0</v>
      </c>
      <c r="S11" s="154"/>
      <c r="T11" s="3" t="str">
        <f t="shared" ref="T11:T74" si="8">IF(P11&lt;0,"SHORT","LONG")</f>
        <v>LONG</v>
      </c>
    </row>
    <row r="12" spans="1:20">
      <c r="A12" s="48"/>
      <c r="B12" s="50"/>
      <c r="C12" s="56">
        <f t="shared" si="7"/>
        <v>0</v>
      </c>
      <c r="D12" s="57">
        <f>IF(B12=0,0,F12/B12)</f>
        <v>0</v>
      </c>
      <c r="E12" s="58" t="str">
        <f t="shared" si="0"/>
        <v>H</v>
      </c>
      <c r="F12" s="153">
        <f t="shared" si="1"/>
        <v>0</v>
      </c>
      <c r="G12" s="153" t="e">
        <f t="shared" si="2"/>
        <v>#VALUE!</v>
      </c>
      <c r="H12" s="153">
        <f>IF(J12&gt;0,IF(E12="P",C12+J12,IF(E12="S",C12-J12,0)),C12)</f>
        <v>0</v>
      </c>
      <c r="I12" s="153"/>
      <c r="J12" s="66">
        <v>0</v>
      </c>
      <c r="K12" s="67">
        <v>0</v>
      </c>
      <c r="L12" s="67">
        <v>0</v>
      </c>
      <c r="M12" s="67">
        <v>0</v>
      </c>
      <c r="N12" s="67">
        <v>0</v>
      </c>
      <c r="O12" s="56" t="str">
        <f t="shared" si="4"/>
        <v>Not Applicable</v>
      </c>
      <c r="P12" s="56">
        <f t="shared" si="5"/>
        <v>0</v>
      </c>
      <c r="Q12" s="62">
        <f t="shared" ref="Q12:Q47" si="9">IF(J12=0,Q11,  IF(E12="P",Q11+(J12/4), IF(E12="S",Q11-(J12/8),  Q11)))</f>
        <v>0</v>
      </c>
      <c r="R12" s="153">
        <f t="shared" si="6"/>
        <v>0</v>
      </c>
      <c r="S12" s="154"/>
      <c r="T12" s="3" t="str">
        <f t="shared" si="8"/>
        <v>LONG</v>
      </c>
    </row>
    <row r="13" spans="1:20">
      <c r="A13" s="48"/>
      <c r="B13" s="50"/>
      <c r="C13" s="56">
        <f t="shared" si="7"/>
        <v>0</v>
      </c>
      <c r="D13" s="57">
        <f>IF(B13=0,0,F13/B13)</f>
        <v>0</v>
      </c>
      <c r="E13" s="58" t="str">
        <f t="shared" si="0"/>
        <v>H</v>
      </c>
      <c r="F13" s="153">
        <f t="shared" si="1"/>
        <v>0</v>
      </c>
      <c r="G13" s="153" t="e">
        <f t="shared" si="2"/>
        <v>#VALUE!</v>
      </c>
      <c r="H13" s="153">
        <f>IF(J13&gt;0,IF(E13="P",C13+J13,IF(E13="S",C13-J13,C13+J13)),C13)</f>
        <v>0</v>
      </c>
      <c r="I13" s="153"/>
      <c r="J13" s="66">
        <v>0</v>
      </c>
      <c r="K13" s="67">
        <v>0</v>
      </c>
      <c r="L13" s="67">
        <v>0</v>
      </c>
      <c r="M13" s="67">
        <v>0</v>
      </c>
      <c r="N13" s="67">
        <v>0</v>
      </c>
      <c r="O13" s="56" t="str">
        <f t="shared" si="4"/>
        <v>Not Applicable</v>
      </c>
      <c r="P13" s="56">
        <f t="shared" si="5"/>
        <v>0</v>
      </c>
      <c r="Q13" s="62">
        <f t="shared" si="9"/>
        <v>0</v>
      </c>
      <c r="R13" s="153">
        <f t="shared" si="6"/>
        <v>0</v>
      </c>
      <c r="S13" s="154"/>
      <c r="T13" s="3" t="str">
        <f t="shared" si="8"/>
        <v>LONG</v>
      </c>
    </row>
    <row r="14" spans="1:20">
      <c r="A14" s="48"/>
      <c r="B14" s="50"/>
      <c r="C14" s="56">
        <f t="shared" si="7"/>
        <v>0</v>
      </c>
      <c r="D14" s="57">
        <f t="shared" ref="D14:D77" si="10">IF(B14=0,0,F14/B14)</f>
        <v>0</v>
      </c>
      <c r="E14" s="58" t="str">
        <f t="shared" si="0"/>
        <v>H</v>
      </c>
      <c r="F14" s="153">
        <f t="shared" si="1"/>
        <v>0</v>
      </c>
      <c r="G14" s="153" t="e">
        <f t="shared" si="2"/>
        <v>#VALUE!</v>
      </c>
      <c r="H14" s="153">
        <f t="shared" si="3"/>
        <v>0</v>
      </c>
      <c r="I14" s="153"/>
      <c r="J14" s="66">
        <v>0</v>
      </c>
      <c r="K14" s="67">
        <v>0</v>
      </c>
      <c r="L14" s="67">
        <v>0</v>
      </c>
      <c r="M14" s="67">
        <v>0</v>
      </c>
      <c r="N14" s="67">
        <v>0</v>
      </c>
      <c r="O14" s="56" t="str">
        <f t="shared" si="4"/>
        <v>Not Applicable</v>
      </c>
      <c r="P14" s="56">
        <f t="shared" si="5"/>
        <v>0</v>
      </c>
      <c r="Q14" s="62">
        <f t="shared" si="9"/>
        <v>0</v>
      </c>
      <c r="R14" s="153">
        <f t="shared" si="6"/>
        <v>0</v>
      </c>
      <c r="S14" s="154"/>
      <c r="T14" s="3" t="str">
        <f t="shared" si="8"/>
        <v>LONG</v>
      </c>
    </row>
    <row r="15" spans="1:20">
      <c r="A15" s="48"/>
      <c r="B15" s="50"/>
      <c r="C15" s="56">
        <f t="shared" si="7"/>
        <v>0</v>
      </c>
      <c r="D15" s="57">
        <f t="shared" si="10"/>
        <v>0</v>
      </c>
      <c r="E15" s="58" t="str">
        <f t="shared" si="0"/>
        <v>H</v>
      </c>
      <c r="F15" s="153">
        <f t="shared" si="1"/>
        <v>0</v>
      </c>
      <c r="G15" s="153" t="e">
        <f t="shared" si="2"/>
        <v>#VALUE!</v>
      </c>
      <c r="H15" s="153">
        <f t="shared" si="3"/>
        <v>0</v>
      </c>
      <c r="I15" s="153"/>
      <c r="J15" s="66">
        <v>0</v>
      </c>
      <c r="K15" s="67">
        <v>0</v>
      </c>
      <c r="L15" s="67">
        <v>0</v>
      </c>
      <c r="M15" s="67">
        <v>0</v>
      </c>
      <c r="N15" s="67">
        <v>0</v>
      </c>
      <c r="O15" s="56" t="str">
        <f t="shared" si="4"/>
        <v>Not Applicable</v>
      </c>
      <c r="P15" s="56">
        <f t="shared" si="5"/>
        <v>0</v>
      </c>
      <c r="Q15" s="62">
        <f t="shared" si="9"/>
        <v>0</v>
      </c>
      <c r="R15" s="153">
        <f t="shared" si="6"/>
        <v>0</v>
      </c>
      <c r="S15" s="154"/>
      <c r="T15" s="3" t="str">
        <f t="shared" si="8"/>
        <v>LONG</v>
      </c>
    </row>
    <row r="16" spans="1:20">
      <c r="A16" s="48"/>
      <c r="B16" s="50"/>
      <c r="C16" s="56">
        <f t="shared" si="7"/>
        <v>0</v>
      </c>
      <c r="D16" s="57">
        <f t="shared" si="10"/>
        <v>0</v>
      </c>
      <c r="E16" s="58" t="str">
        <f t="shared" si="0"/>
        <v>H</v>
      </c>
      <c r="F16" s="153">
        <f t="shared" si="1"/>
        <v>0</v>
      </c>
      <c r="G16" s="153" t="e">
        <f t="shared" si="2"/>
        <v>#VALUE!</v>
      </c>
      <c r="H16" s="153">
        <f t="shared" si="3"/>
        <v>0</v>
      </c>
      <c r="I16" s="153"/>
      <c r="J16" s="66">
        <v>0</v>
      </c>
      <c r="K16" s="67">
        <v>0</v>
      </c>
      <c r="L16" s="67">
        <v>0</v>
      </c>
      <c r="M16" s="67">
        <v>0</v>
      </c>
      <c r="N16" s="67">
        <v>0</v>
      </c>
      <c r="O16" s="56" t="str">
        <f t="shared" si="4"/>
        <v>Not Applicable</v>
      </c>
      <c r="P16" s="56">
        <f t="shared" si="5"/>
        <v>0</v>
      </c>
      <c r="Q16" s="62">
        <f t="shared" si="9"/>
        <v>0</v>
      </c>
      <c r="R16" s="153">
        <f t="shared" si="6"/>
        <v>0</v>
      </c>
      <c r="S16" s="154"/>
      <c r="T16" s="3" t="str">
        <f t="shared" si="8"/>
        <v>LONG</v>
      </c>
    </row>
    <row r="17" spans="1:20">
      <c r="A17" s="48"/>
      <c r="B17" s="50"/>
      <c r="C17" s="56">
        <f t="shared" si="7"/>
        <v>0</v>
      </c>
      <c r="D17" s="57">
        <f t="shared" si="10"/>
        <v>0</v>
      </c>
      <c r="E17" s="58" t="str">
        <f t="shared" si="0"/>
        <v>H</v>
      </c>
      <c r="F17" s="153">
        <f t="shared" si="1"/>
        <v>0</v>
      </c>
      <c r="G17" s="153" t="e">
        <f t="shared" si="2"/>
        <v>#VALUE!</v>
      </c>
      <c r="H17" s="153">
        <f t="shared" si="3"/>
        <v>0</v>
      </c>
      <c r="I17" s="153"/>
      <c r="J17" s="66">
        <v>0</v>
      </c>
      <c r="K17" s="67">
        <v>0</v>
      </c>
      <c r="L17" s="67">
        <v>0</v>
      </c>
      <c r="M17" s="67">
        <v>0</v>
      </c>
      <c r="N17" s="67">
        <v>0</v>
      </c>
      <c r="O17" s="56" t="str">
        <f t="shared" si="4"/>
        <v>Not Applicable</v>
      </c>
      <c r="P17" s="56">
        <f t="shared" si="5"/>
        <v>0</v>
      </c>
      <c r="Q17" s="62">
        <f t="shared" si="9"/>
        <v>0</v>
      </c>
      <c r="R17" s="153">
        <f t="shared" si="6"/>
        <v>0</v>
      </c>
      <c r="S17" s="154"/>
      <c r="T17" s="3" t="str">
        <f t="shared" si="8"/>
        <v>LONG</v>
      </c>
    </row>
    <row r="18" spans="1:20">
      <c r="A18" s="48"/>
      <c r="B18" s="50"/>
      <c r="C18" s="56">
        <f t="shared" si="7"/>
        <v>0</v>
      </c>
      <c r="D18" s="57">
        <f t="shared" si="10"/>
        <v>0</v>
      </c>
      <c r="E18" s="58" t="str">
        <f t="shared" si="0"/>
        <v>H</v>
      </c>
      <c r="F18" s="153">
        <f t="shared" si="1"/>
        <v>0</v>
      </c>
      <c r="G18" s="153" t="e">
        <f t="shared" si="2"/>
        <v>#VALUE!</v>
      </c>
      <c r="H18" s="153">
        <f t="shared" si="3"/>
        <v>0</v>
      </c>
      <c r="I18" s="153"/>
      <c r="J18" s="66">
        <v>0</v>
      </c>
      <c r="K18" s="67">
        <v>0</v>
      </c>
      <c r="L18" s="67">
        <v>0</v>
      </c>
      <c r="M18" s="67">
        <v>0</v>
      </c>
      <c r="N18" s="67">
        <v>0</v>
      </c>
      <c r="O18" s="56" t="str">
        <f t="shared" si="4"/>
        <v>Not Applicable</v>
      </c>
      <c r="P18" s="56">
        <f t="shared" si="5"/>
        <v>0</v>
      </c>
      <c r="Q18" s="62">
        <f t="shared" si="9"/>
        <v>0</v>
      </c>
      <c r="R18" s="153">
        <f t="shared" si="6"/>
        <v>0</v>
      </c>
      <c r="S18" s="154"/>
      <c r="T18" s="3" t="str">
        <f t="shared" si="8"/>
        <v>LONG</v>
      </c>
    </row>
    <row r="19" spans="1:20">
      <c r="A19" s="48"/>
      <c r="B19" s="50"/>
      <c r="C19" s="56">
        <f t="shared" si="7"/>
        <v>0</v>
      </c>
      <c r="D19" s="57">
        <f t="shared" si="10"/>
        <v>0</v>
      </c>
      <c r="E19" s="58" t="str">
        <f t="shared" si="0"/>
        <v>H</v>
      </c>
      <c r="F19" s="153">
        <f t="shared" si="1"/>
        <v>0</v>
      </c>
      <c r="G19" s="153" t="e">
        <f t="shared" si="2"/>
        <v>#VALUE!</v>
      </c>
      <c r="H19" s="153">
        <f t="shared" si="3"/>
        <v>0</v>
      </c>
      <c r="I19" s="153"/>
      <c r="J19" s="66">
        <v>0</v>
      </c>
      <c r="K19" s="67">
        <v>0</v>
      </c>
      <c r="L19" s="67">
        <v>0</v>
      </c>
      <c r="M19" s="67">
        <v>0</v>
      </c>
      <c r="N19" s="67">
        <v>0</v>
      </c>
      <c r="O19" s="56" t="str">
        <f t="shared" si="4"/>
        <v>Not Applicable</v>
      </c>
      <c r="P19" s="56">
        <f t="shared" si="5"/>
        <v>0</v>
      </c>
      <c r="Q19" s="62">
        <f t="shared" si="9"/>
        <v>0</v>
      </c>
      <c r="R19" s="153">
        <f t="shared" si="6"/>
        <v>0</v>
      </c>
      <c r="S19" s="154"/>
      <c r="T19" s="3" t="str">
        <f t="shared" si="8"/>
        <v>LONG</v>
      </c>
    </row>
    <row r="20" spans="1:20">
      <c r="A20" s="48"/>
      <c r="B20" s="50"/>
      <c r="C20" s="56">
        <f t="shared" si="7"/>
        <v>0</v>
      </c>
      <c r="D20" s="57">
        <f t="shared" si="10"/>
        <v>0</v>
      </c>
      <c r="E20" s="58" t="str">
        <f t="shared" si="0"/>
        <v>H</v>
      </c>
      <c r="F20" s="153">
        <f t="shared" si="1"/>
        <v>0</v>
      </c>
      <c r="G20" s="153" t="e">
        <f t="shared" si="2"/>
        <v>#VALUE!</v>
      </c>
      <c r="H20" s="153">
        <f t="shared" si="3"/>
        <v>0</v>
      </c>
      <c r="I20" s="153"/>
      <c r="J20" s="66">
        <v>0</v>
      </c>
      <c r="K20" s="67">
        <v>0</v>
      </c>
      <c r="L20" s="67">
        <v>0</v>
      </c>
      <c r="M20" s="67">
        <v>0</v>
      </c>
      <c r="N20" s="67">
        <v>0</v>
      </c>
      <c r="O20" s="56" t="str">
        <f t="shared" si="4"/>
        <v>Not Applicable</v>
      </c>
      <c r="P20" s="56">
        <f t="shared" si="5"/>
        <v>0</v>
      </c>
      <c r="Q20" s="62">
        <f t="shared" si="9"/>
        <v>0</v>
      </c>
      <c r="R20" s="153">
        <f t="shared" si="6"/>
        <v>0</v>
      </c>
      <c r="S20" s="154"/>
      <c r="T20" s="3" t="str">
        <f t="shared" si="8"/>
        <v>LONG</v>
      </c>
    </row>
    <row r="21" spans="1:20">
      <c r="A21" s="48"/>
      <c r="B21" s="50"/>
      <c r="C21" s="56">
        <f t="shared" si="7"/>
        <v>0</v>
      </c>
      <c r="D21" s="57">
        <f t="shared" si="10"/>
        <v>0</v>
      </c>
      <c r="E21" s="58" t="str">
        <f t="shared" si="0"/>
        <v>H</v>
      </c>
      <c r="F21" s="153">
        <f t="shared" si="1"/>
        <v>0</v>
      </c>
      <c r="G21" s="153" t="e">
        <f t="shared" si="2"/>
        <v>#VALUE!</v>
      </c>
      <c r="H21" s="153">
        <f t="shared" si="3"/>
        <v>0</v>
      </c>
      <c r="I21" s="153"/>
      <c r="J21" s="66">
        <v>0</v>
      </c>
      <c r="K21" s="67">
        <v>0</v>
      </c>
      <c r="L21" s="67">
        <v>0</v>
      </c>
      <c r="M21" s="67">
        <v>0</v>
      </c>
      <c r="N21" s="67">
        <v>0</v>
      </c>
      <c r="O21" s="56" t="str">
        <f t="shared" si="4"/>
        <v>Not Applicable</v>
      </c>
      <c r="P21" s="56">
        <f t="shared" si="5"/>
        <v>0</v>
      </c>
      <c r="Q21" s="62">
        <f t="shared" si="9"/>
        <v>0</v>
      </c>
      <c r="R21" s="153">
        <f t="shared" si="6"/>
        <v>0</v>
      </c>
      <c r="S21" s="154"/>
      <c r="T21" s="3" t="str">
        <f t="shared" si="8"/>
        <v>LONG</v>
      </c>
    </row>
    <row r="22" spans="1:20">
      <c r="A22" s="48"/>
      <c r="B22" s="50"/>
      <c r="C22" s="56">
        <f t="shared" si="7"/>
        <v>0</v>
      </c>
      <c r="D22" s="57">
        <f t="shared" si="10"/>
        <v>0</v>
      </c>
      <c r="E22" s="58" t="str">
        <f t="shared" si="0"/>
        <v>H</v>
      </c>
      <c r="F22" s="153">
        <f t="shared" si="1"/>
        <v>0</v>
      </c>
      <c r="G22" s="153" t="e">
        <f t="shared" si="2"/>
        <v>#VALUE!</v>
      </c>
      <c r="H22" s="153">
        <f t="shared" si="3"/>
        <v>0</v>
      </c>
      <c r="I22" s="153"/>
      <c r="J22" s="66">
        <v>0</v>
      </c>
      <c r="K22" s="67">
        <v>0</v>
      </c>
      <c r="L22" s="67">
        <v>0</v>
      </c>
      <c r="M22" s="67">
        <v>0</v>
      </c>
      <c r="N22" s="67">
        <v>0</v>
      </c>
      <c r="O22" s="56" t="str">
        <f t="shared" si="4"/>
        <v>Not Applicable</v>
      </c>
      <c r="P22" s="56">
        <f t="shared" si="5"/>
        <v>0</v>
      </c>
      <c r="Q22" s="62">
        <f t="shared" si="9"/>
        <v>0</v>
      </c>
      <c r="R22" s="153">
        <f t="shared" si="6"/>
        <v>0</v>
      </c>
      <c r="S22" s="154"/>
      <c r="T22" s="3" t="str">
        <f t="shared" si="8"/>
        <v>LONG</v>
      </c>
    </row>
    <row r="23" spans="1:20">
      <c r="A23" s="48"/>
      <c r="B23" s="50"/>
      <c r="C23" s="56">
        <f t="shared" si="7"/>
        <v>0</v>
      </c>
      <c r="D23" s="57">
        <f t="shared" si="10"/>
        <v>0</v>
      </c>
      <c r="E23" s="58" t="str">
        <f t="shared" si="0"/>
        <v>H</v>
      </c>
      <c r="F23" s="153">
        <f t="shared" si="1"/>
        <v>0</v>
      </c>
      <c r="G23" s="153" t="e">
        <f t="shared" si="2"/>
        <v>#VALUE!</v>
      </c>
      <c r="H23" s="153">
        <f t="shared" si="3"/>
        <v>0</v>
      </c>
      <c r="I23" s="153"/>
      <c r="J23" s="66">
        <v>0</v>
      </c>
      <c r="K23" s="67">
        <v>0</v>
      </c>
      <c r="L23" s="67">
        <v>0</v>
      </c>
      <c r="M23" s="67">
        <v>0</v>
      </c>
      <c r="N23" s="67">
        <v>0</v>
      </c>
      <c r="O23" s="56" t="str">
        <f t="shared" si="4"/>
        <v>Not Applicable</v>
      </c>
      <c r="P23" s="56">
        <f t="shared" si="5"/>
        <v>0</v>
      </c>
      <c r="Q23" s="62">
        <f t="shared" si="9"/>
        <v>0</v>
      </c>
      <c r="R23" s="153">
        <f t="shared" si="6"/>
        <v>0</v>
      </c>
      <c r="S23" s="154"/>
      <c r="T23" s="3" t="str">
        <f t="shared" si="8"/>
        <v>LONG</v>
      </c>
    </row>
    <row r="24" spans="1:20">
      <c r="A24" s="48"/>
      <c r="B24" s="50"/>
      <c r="C24" s="56">
        <f t="shared" si="7"/>
        <v>0</v>
      </c>
      <c r="D24" s="57">
        <f t="shared" si="10"/>
        <v>0</v>
      </c>
      <c r="E24" s="58" t="str">
        <f t="shared" si="0"/>
        <v>H</v>
      </c>
      <c r="F24" s="153">
        <f t="shared" si="1"/>
        <v>0</v>
      </c>
      <c r="G24" s="153" t="e">
        <f t="shared" si="2"/>
        <v>#VALUE!</v>
      </c>
      <c r="H24" s="153">
        <f t="shared" si="3"/>
        <v>0</v>
      </c>
      <c r="I24" s="153"/>
      <c r="J24" s="66">
        <v>0</v>
      </c>
      <c r="K24" s="67">
        <v>0</v>
      </c>
      <c r="L24" s="67">
        <v>0</v>
      </c>
      <c r="M24" s="67">
        <v>0</v>
      </c>
      <c r="N24" s="67">
        <v>0</v>
      </c>
      <c r="O24" s="56" t="str">
        <f t="shared" si="4"/>
        <v>Not Applicable</v>
      </c>
      <c r="P24" s="56">
        <f t="shared" si="5"/>
        <v>0</v>
      </c>
      <c r="Q24" s="62">
        <f t="shared" si="9"/>
        <v>0</v>
      </c>
      <c r="R24" s="153">
        <f t="shared" si="6"/>
        <v>0</v>
      </c>
      <c r="S24" s="154"/>
      <c r="T24" s="3" t="str">
        <f t="shared" si="8"/>
        <v>LONG</v>
      </c>
    </row>
    <row r="25" spans="1:20">
      <c r="A25" s="48"/>
      <c r="B25" s="50"/>
      <c r="C25" s="56">
        <f t="shared" si="7"/>
        <v>0</v>
      </c>
      <c r="D25" s="57">
        <f t="shared" si="10"/>
        <v>0</v>
      </c>
      <c r="E25" s="58" t="str">
        <f t="shared" si="0"/>
        <v>H</v>
      </c>
      <c r="F25" s="153">
        <f t="shared" si="1"/>
        <v>0</v>
      </c>
      <c r="G25" s="153" t="e">
        <f t="shared" si="2"/>
        <v>#VALUE!</v>
      </c>
      <c r="H25" s="153">
        <f t="shared" si="3"/>
        <v>0</v>
      </c>
      <c r="I25" s="153"/>
      <c r="J25" s="66">
        <v>0</v>
      </c>
      <c r="K25" s="67">
        <v>0</v>
      </c>
      <c r="L25" s="67">
        <v>0</v>
      </c>
      <c r="M25" s="67">
        <v>0</v>
      </c>
      <c r="N25" s="67">
        <v>0</v>
      </c>
      <c r="O25" s="56" t="str">
        <f t="shared" si="4"/>
        <v>Not Applicable</v>
      </c>
      <c r="P25" s="56">
        <f t="shared" si="5"/>
        <v>0</v>
      </c>
      <c r="Q25" s="62">
        <f t="shared" si="9"/>
        <v>0</v>
      </c>
      <c r="R25" s="153">
        <f t="shared" si="6"/>
        <v>0</v>
      </c>
      <c r="S25" s="154"/>
      <c r="T25" s="3" t="str">
        <f t="shared" si="8"/>
        <v>LONG</v>
      </c>
    </row>
    <row r="26" spans="1:20">
      <c r="A26" s="48"/>
      <c r="B26" s="50"/>
      <c r="C26" s="56">
        <f t="shared" si="7"/>
        <v>0</v>
      </c>
      <c r="D26" s="57">
        <f t="shared" si="10"/>
        <v>0</v>
      </c>
      <c r="E26" s="58" t="str">
        <f t="shared" si="0"/>
        <v>H</v>
      </c>
      <c r="F26" s="153">
        <f t="shared" si="1"/>
        <v>0</v>
      </c>
      <c r="G26" s="153" t="e">
        <f t="shared" si="2"/>
        <v>#VALUE!</v>
      </c>
      <c r="H26" s="153">
        <f t="shared" si="3"/>
        <v>0</v>
      </c>
      <c r="I26" s="153"/>
      <c r="J26" s="66">
        <v>0</v>
      </c>
      <c r="K26" s="67">
        <v>0</v>
      </c>
      <c r="L26" s="67">
        <v>0</v>
      </c>
      <c r="M26" s="67">
        <v>0</v>
      </c>
      <c r="N26" s="67">
        <v>0</v>
      </c>
      <c r="O26" s="56" t="str">
        <f t="shared" si="4"/>
        <v>Not Applicable</v>
      </c>
      <c r="P26" s="56">
        <f t="shared" si="5"/>
        <v>0</v>
      </c>
      <c r="Q26" s="62">
        <f t="shared" si="9"/>
        <v>0</v>
      </c>
      <c r="R26" s="153">
        <f t="shared" si="6"/>
        <v>0</v>
      </c>
      <c r="S26" s="154"/>
      <c r="T26" s="3" t="str">
        <f t="shared" si="8"/>
        <v>LONG</v>
      </c>
    </row>
    <row r="27" spans="1:20">
      <c r="A27" s="48"/>
      <c r="B27" s="50"/>
      <c r="C27" s="56">
        <f t="shared" si="7"/>
        <v>0</v>
      </c>
      <c r="D27" s="57">
        <f t="shared" si="10"/>
        <v>0</v>
      </c>
      <c r="E27" s="58" t="str">
        <f t="shared" si="0"/>
        <v>H</v>
      </c>
      <c r="F27" s="153">
        <f t="shared" si="1"/>
        <v>0</v>
      </c>
      <c r="G27" s="153" t="e">
        <f t="shared" si="2"/>
        <v>#VALUE!</v>
      </c>
      <c r="H27" s="153">
        <f t="shared" si="3"/>
        <v>0</v>
      </c>
      <c r="I27" s="153"/>
      <c r="J27" s="66">
        <v>0</v>
      </c>
      <c r="K27" s="67">
        <v>0</v>
      </c>
      <c r="L27" s="67">
        <v>0</v>
      </c>
      <c r="M27" s="67">
        <v>0</v>
      </c>
      <c r="N27" s="67">
        <v>0</v>
      </c>
      <c r="O27" s="56" t="str">
        <f t="shared" si="4"/>
        <v>Not Applicable</v>
      </c>
      <c r="P27" s="56">
        <f t="shared" si="5"/>
        <v>0</v>
      </c>
      <c r="Q27" s="62">
        <f t="shared" si="9"/>
        <v>0</v>
      </c>
      <c r="R27" s="153">
        <f t="shared" si="6"/>
        <v>0</v>
      </c>
      <c r="S27" s="154"/>
      <c r="T27" s="3" t="str">
        <f t="shared" si="8"/>
        <v>LONG</v>
      </c>
    </row>
    <row r="28" spans="1:20">
      <c r="A28" s="48"/>
      <c r="B28" s="50"/>
      <c r="C28" s="56">
        <f t="shared" si="7"/>
        <v>0</v>
      </c>
      <c r="D28" s="57">
        <f t="shared" si="10"/>
        <v>0</v>
      </c>
      <c r="E28" s="58" t="str">
        <f t="shared" si="0"/>
        <v>H</v>
      </c>
      <c r="F28" s="153">
        <f t="shared" si="1"/>
        <v>0</v>
      </c>
      <c r="G28" s="153" t="e">
        <f t="shared" si="2"/>
        <v>#VALUE!</v>
      </c>
      <c r="H28" s="153">
        <f t="shared" si="3"/>
        <v>0</v>
      </c>
      <c r="I28" s="153"/>
      <c r="J28" s="66">
        <v>0</v>
      </c>
      <c r="K28" s="67">
        <v>0</v>
      </c>
      <c r="L28" s="67">
        <v>0</v>
      </c>
      <c r="M28" s="67">
        <v>0</v>
      </c>
      <c r="N28" s="67">
        <v>0</v>
      </c>
      <c r="O28" s="56" t="str">
        <f t="shared" si="4"/>
        <v>Not Applicable</v>
      </c>
      <c r="P28" s="56">
        <f t="shared" si="5"/>
        <v>0</v>
      </c>
      <c r="Q28" s="62">
        <f t="shared" si="9"/>
        <v>0</v>
      </c>
      <c r="R28" s="153">
        <f t="shared" si="6"/>
        <v>0</v>
      </c>
      <c r="S28" s="154"/>
      <c r="T28" s="3" t="str">
        <f t="shared" si="8"/>
        <v>LONG</v>
      </c>
    </row>
    <row r="29" spans="1:20">
      <c r="A29" s="48"/>
      <c r="B29" s="50"/>
      <c r="C29" s="56">
        <f t="shared" si="7"/>
        <v>0</v>
      </c>
      <c r="D29" s="57">
        <f t="shared" si="10"/>
        <v>0</v>
      </c>
      <c r="E29" s="58" t="str">
        <f t="shared" si="0"/>
        <v>H</v>
      </c>
      <c r="F29" s="153">
        <f t="shared" si="1"/>
        <v>0</v>
      </c>
      <c r="G29" s="153" t="e">
        <f t="shared" si="2"/>
        <v>#VALUE!</v>
      </c>
      <c r="H29" s="153">
        <f t="shared" si="3"/>
        <v>0</v>
      </c>
      <c r="I29" s="153"/>
      <c r="J29" s="66">
        <v>0</v>
      </c>
      <c r="K29" s="67">
        <v>0</v>
      </c>
      <c r="L29" s="67">
        <v>0</v>
      </c>
      <c r="M29" s="67">
        <v>0</v>
      </c>
      <c r="N29" s="67">
        <v>0</v>
      </c>
      <c r="O29" s="56" t="str">
        <f t="shared" si="4"/>
        <v>Not Applicable</v>
      </c>
      <c r="P29" s="56">
        <f t="shared" si="5"/>
        <v>0</v>
      </c>
      <c r="Q29" s="62">
        <f t="shared" si="9"/>
        <v>0</v>
      </c>
      <c r="R29" s="153">
        <f t="shared" si="6"/>
        <v>0</v>
      </c>
      <c r="S29" s="154"/>
      <c r="T29" s="3" t="str">
        <f t="shared" si="8"/>
        <v>LONG</v>
      </c>
    </row>
    <row r="30" spans="1:20">
      <c r="A30" s="48"/>
      <c r="B30" s="50"/>
      <c r="C30" s="56">
        <f t="shared" si="7"/>
        <v>0</v>
      </c>
      <c r="D30" s="57">
        <f t="shared" si="10"/>
        <v>0</v>
      </c>
      <c r="E30" s="58" t="str">
        <f t="shared" si="0"/>
        <v>H</v>
      </c>
      <c r="F30" s="153">
        <f t="shared" si="1"/>
        <v>0</v>
      </c>
      <c r="G30" s="153" t="e">
        <f t="shared" si="2"/>
        <v>#VALUE!</v>
      </c>
      <c r="H30" s="153">
        <f t="shared" si="3"/>
        <v>0</v>
      </c>
      <c r="I30" s="153"/>
      <c r="J30" s="66">
        <v>0</v>
      </c>
      <c r="K30" s="67">
        <v>0</v>
      </c>
      <c r="L30" s="67">
        <v>0</v>
      </c>
      <c r="M30" s="67">
        <v>0</v>
      </c>
      <c r="N30" s="67">
        <v>0</v>
      </c>
      <c r="O30" s="56" t="str">
        <f t="shared" si="4"/>
        <v>Not Applicable</v>
      </c>
      <c r="P30" s="56">
        <f t="shared" si="5"/>
        <v>0</v>
      </c>
      <c r="Q30" s="62">
        <f t="shared" si="9"/>
        <v>0</v>
      </c>
      <c r="R30" s="153">
        <f t="shared" si="6"/>
        <v>0</v>
      </c>
      <c r="S30" s="154"/>
      <c r="T30" s="3" t="str">
        <f t="shared" si="8"/>
        <v>LONG</v>
      </c>
    </row>
    <row r="31" spans="1:20">
      <c r="A31" s="48"/>
      <c r="B31" s="50"/>
      <c r="C31" s="56">
        <f t="shared" si="7"/>
        <v>0</v>
      </c>
      <c r="D31" s="57">
        <f t="shared" si="10"/>
        <v>0</v>
      </c>
      <c r="E31" s="58" t="str">
        <f t="shared" si="0"/>
        <v>H</v>
      </c>
      <c r="F31" s="153">
        <f t="shared" si="1"/>
        <v>0</v>
      </c>
      <c r="G31" s="153" t="e">
        <f t="shared" si="2"/>
        <v>#VALUE!</v>
      </c>
      <c r="H31" s="153">
        <f t="shared" si="3"/>
        <v>0</v>
      </c>
      <c r="I31" s="153"/>
      <c r="J31" s="66">
        <v>0</v>
      </c>
      <c r="K31" s="67">
        <v>0</v>
      </c>
      <c r="L31" s="67">
        <v>0</v>
      </c>
      <c r="M31" s="67">
        <v>0</v>
      </c>
      <c r="N31" s="67">
        <v>0</v>
      </c>
      <c r="O31" s="56" t="str">
        <f t="shared" si="4"/>
        <v>Not Applicable</v>
      </c>
      <c r="P31" s="56">
        <f t="shared" si="5"/>
        <v>0</v>
      </c>
      <c r="Q31" s="62">
        <f t="shared" si="9"/>
        <v>0</v>
      </c>
      <c r="R31" s="153">
        <f t="shared" si="6"/>
        <v>0</v>
      </c>
      <c r="S31" s="154"/>
      <c r="T31" s="3" t="str">
        <f t="shared" si="8"/>
        <v>LONG</v>
      </c>
    </row>
    <row r="32" spans="1:20">
      <c r="A32" s="48"/>
      <c r="B32" s="50"/>
      <c r="C32" s="56">
        <f t="shared" si="7"/>
        <v>0</v>
      </c>
      <c r="D32" s="57">
        <f t="shared" si="10"/>
        <v>0</v>
      </c>
      <c r="E32" s="58" t="str">
        <f t="shared" si="0"/>
        <v>H</v>
      </c>
      <c r="F32" s="153">
        <f t="shared" si="1"/>
        <v>0</v>
      </c>
      <c r="G32" s="153" t="e">
        <f t="shared" si="2"/>
        <v>#VALUE!</v>
      </c>
      <c r="H32" s="153">
        <f t="shared" si="3"/>
        <v>0</v>
      </c>
      <c r="I32" s="153"/>
      <c r="J32" s="66">
        <v>0</v>
      </c>
      <c r="K32" s="67">
        <v>0</v>
      </c>
      <c r="L32" s="67">
        <v>0</v>
      </c>
      <c r="M32" s="67">
        <v>0</v>
      </c>
      <c r="N32" s="67">
        <v>0</v>
      </c>
      <c r="O32" s="56" t="str">
        <f t="shared" si="4"/>
        <v>Not Applicable</v>
      </c>
      <c r="P32" s="56">
        <f t="shared" si="5"/>
        <v>0</v>
      </c>
      <c r="Q32" s="62">
        <f t="shared" si="9"/>
        <v>0</v>
      </c>
      <c r="R32" s="153">
        <f t="shared" si="6"/>
        <v>0</v>
      </c>
      <c r="S32" s="154"/>
      <c r="T32" s="3" t="str">
        <f t="shared" si="8"/>
        <v>LONG</v>
      </c>
    </row>
    <row r="33" spans="1:20">
      <c r="A33" s="48"/>
      <c r="B33" s="50"/>
      <c r="C33" s="56">
        <f t="shared" si="7"/>
        <v>0</v>
      </c>
      <c r="D33" s="57">
        <f t="shared" si="10"/>
        <v>0</v>
      </c>
      <c r="E33" s="58" t="str">
        <f t="shared" si="0"/>
        <v>H</v>
      </c>
      <c r="F33" s="153">
        <f t="shared" si="1"/>
        <v>0</v>
      </c>
      <c r="G33" s="153" t="e">
        <f t="shared" si="2"/>
        <v>#VALUE!</v>
      </c>
      <c r="H33" s="153">
        <f t="shared" si="3"/>
        <v>0</v>
      </c>
      <c r="I33" s="153"/>
      <c r="J33" s="66">
        <v>0</v>
      </c>
      <c r="K33" s="67">
        <v>0</v>
      </c>
      <c r="L33" s="67">
        <v>0</v>
      </c>
      <c r="M33" s="67">
        <v>0</v>
      </c>
      <c r="N33" s="67">
        <v>0</v>
      </c>
      <c r="O33" s="56" t="str">
        <f t="shared" si="4"/>
        <v>Not Applicable</v>
      </c>
      <c r="P33" s="56">
        <f t="shared" si="5"/>
        <v>0</v>
      </c>
      <c r="Q33" s="62">
        <f t="shared" si="9"/>
        <v>0</v>
      </c>
      <c r="R33" s="153">
        <f t="shared" si="6"/>
        <v>0</v>
      </c>
      <c r="S33" s="154"/>
      <c r="T33" s="3" t="str">
        <f t="shared" si="8"/>
        <v>LONG</v>
      </c>
    </row>
    <row r="34" spans="1:20">
      <c r="A34" s="48"/>
      <c r="B34" s="50"/>
      <c r="C34" s="56">
        <f t="shared" si="7"/>
        <v>0</v>
      </c>
      <c r="D34" s="57">
        <f t="shared" si="10"/>
        <v>0</v>
      </c>
      <c r="E34" s="58" t="str">
        <f t="shared" si="0"/>
        <v>H</v>
      </c>
      <c r="F34" s="153">
        <f t="shared" si="1"/>
        <v>0</v>
      </c>
      <c r="G34" s="153" t="e">
        <f t="shared" si="2"/>
        <v>#VALUE!</v>
      </c>
      <c r="H34" s="153">
        <f t="shared" si="3"/>
        <v>0</v>
      </c>
      <c r="I34" s="153"/>
      <c r="J34" s="66">
        <v>0</v>
      </c>
      <c r="K34" s="67">
        <v>0</v>
      </c>
      <c r="L34" s="67">
        <v>0</v>
      </c>
      <c r="M34" s="67">
        <v>0</v>
      </c>
      <c r="N34" s="67">
        <v>0</v>
      </c>
      <c r="O34" s="56" t="str">
        <f t="shared" si="4"/>
        <v>Not Applicable</v>
      </c>
      <c r="P34" s="56">
        <f t="shared" si="5"/>
        <v>0</v>
      </c>
      <c r="Q34" s="62">
        <f t="shared" si="9"/>
        <v>0</v>
      </c>
      <c r="R34" s="153">
        <f t="shared" si="6"/>
        <v>0</v>
      </c>
      <c r="S34" s="154"/>
      <c r="T34" s="3" t="str">
        <f t="shared" si="8"/>
        <v>LONG</v>
      </c>
    </row>
    <row r="35" spans="1:20">
      <c r="A35" s="48"/>
      <c r="B35" s="50"/>
      <c r="C35" s="56">
        <f t="shared" si="7"/>
        <v>0</v>
      </c>
      <c r="D35" s="57">
        <f t="shared" si="10"/>
        <v>0</v>
      </c>
      <c r="E35" s="58" t="str">
        <f t="shared" si="0"/>
        <v>H</v>
      </c>
      <c r="F35" s="153">
        <f t="shared" si="1"/>
        <v>0</v>
      </c>
      <c r="G35" s="153" t="e">
        <f t="shared" si="2"/>
        <v>#VALUE!</v>
      </c>
      <c r="H35" s="153">
        <f t="shared" si="3"/>
        <v>0</v>
      </c>
      <c r="I35" s="153"/>
      <c r="J35" s="66">
        <v>0</v>
      </c>
      <c r="K35" s="67">
        <v>0</v>
      </c>
      <c r="L35" s="67">
        <v>0</v>
      </c>
      <c r="M35" s="67">
        <v>0</v>
      </c>
      <c r="N35" s="67">
        <v>0</v>
      </c>
      <c r="O35" s="56" t="str">
        <f t="shared" si="4"/>
        <v>Not Applicable</v>
      </c>
      <c r="P35" s="56">
        <f t="shared" si="5"/>
        <v>0</v>
      </c>
      <c r="Q35" s="62">
        <f t="shared" si="9"/>
        <v>0</v>
      </c>
      <c r="R35" s="153">
        <f t="shared" si="6"/>
        <v>0</v>
      </c>
      <c r="S35" s="154"/>
      <c r="T35" s="3" t="str">
        <f t="shared" si="8"/>
        <v>LONG</v>
      </c>
    </row>
    <row r="36" spans="1:20">
      <c r="A36" s="48"/>
      <c r="B36" s="50"/>
      <c r="C36" s="56">
        <f t="shared" si="7"/>
        <v>0</v>
      </c>
      <c r="D36" s="57">
        <f t="shared" si="10"/>
        <v>0</v>
      </c>
      <c r="E36" s="58" t="str">
        <f t="shared" si="0"/>
        <v>H</v>
      </c>
      <c r="F36" s="153">
        <f t="shared" si="1"/>
        <v>0</v>
      </c>
      <c r="G36" s="153" t="e">
        <f t="shared" si="2"/>
        <v>#VALUE!</v>
      </c>
      <c r="H36" s="153">
        <f t="shared" si="3"/>
        <v>0</v>
      </c>
      <c r="I36" s="153"/>
      <c r="J36" s="66">
        <v>0</v>
      </c>
      <c r="K36" s="67">
        <v>0</v>
      </c>
      <c r="L36" s="67">
        <v>0</v>
      </c>
      <c r="M36" s="67">
        <v>0</v>
      </c>
      <c r="N36" s="67">
        <v>0</v>
      </c>
      <c r="O36" s="56" t="str">
        <f t="shared" si="4"/>
        <v>Not Applicable</v>
      </c>
      <c r="P36" s="56">
        <f t="shared" si="5"/>
        <v>0</v>
      </c>
      <c r="Q36" s="62">
        <f t="shared" si="9"/>
        <v>0</v>
      </c>
      <c r="R36" s="153">
        <f t="shared" si="6"/>
        <v>0</v>
      </c>
      <c r="S36" s="154"/>
      <c r="T36" s="3" t="str">
        <f t="shared" si="8"/>
        <v>LONG</v>
      </c>
    </row>
    <row r="37" spans="1:20">
      <c r="A37" s="48"/>
      <c r="B37" s="50"/>
      <c r="C37" s="56">
        <f t="shared" si="7"/>
        <v>0</v>
      </c>
      <c r="D37" s="57">
        <f t="shared" si="10"/>
        <v>0</v>
      </c>
      <c r="E37" s="58" t="str">
        <f t="shared" si="0"/>
        <v>H</v>
      </c>
      <c r="F37" s="153">
        <f t="shared" si="1"/>
        <v>0</v>
      </c>
      <c r="G37" s="153" t="e">
        <f t="shared" si="2"/>
        <v>#VALUE!</v>
      </c>
      <c r="H37" s="153">
        <f t="shared" si="3"/>
        <v>0</v>
      </c>
      <c r="I37" s="153"/>
      <c r="J37" s="66">
        <v>0</v>
      </c>
      <c r="K37" s="67">
        <v>0</v>
      </c>
      <c r="L37" s="67">
        <v>0</v>
      </c>
      <c r="M37" s="67">
        <v>0</v>
      </c>
      <c r="N37" s="67">
        <v>0</v>
      </c>
      <c r="O37" s="56" t="str">
        <f t="shared" si="4"/>
        <v>Not Applicable</v>
      </c>
      <c r="P37" s="56">
        <f t="shared" si="5"/>
        <v>0</v>
      </c>
      <c r="Q37" s="62">
        <f t="shared" si="9"/>
        <v>0</v>
      </c>
      <c r="R37" s="153">
        <f t="shared" si="6"/>
        <v>0</v>
      </c>
      <c r="S37" s="154"/>
      <c r="T37" s="3" t="str">
        <f t="shared" si="8"/>
        <v>LONG</v>
      </c>
    </row>
    <row r="38" spans="1:20">
      <c r="A38" s="48"/>
      <c r="B38" s="50"/>
      <c r="C38" s="56">
        <f t="shared" si="7"/>
        <v>0</v>
      </c>
      <c r="D38" s="57">
        <f t="shared" si="10"/>
        <v>0</v>
      </c>
      <c r="E38" s="58" t="str">
        <f t="shared" si="0"/>
        <v>H</v>
      </c>
      <c r="F38" s="153">
        <f t="shared" si="1"/>
        <v>0</v>
      </c>
      <c r="G38" s="153" t="e">
        <f t="shared" si="2"/>
        <v>#VALUE!</v>
      </c>
      <c r="H38" s="153">
        <f t="shared" si="3"/>
        <v>0</v>
      </c>
      <c r="I38" s="153"/>
      <c r="J38" s="66">
        <v>0</v>
      </c>
      <c r="K38" s="67">
        <v>0</v>
      </c>
      <c r="L38" s="67">
        <v>0</v>
      </c>
      <c r="M38" s="67">
        <v>0</v>
      </c>
      <c r="N38" s="67">
        <v>0</v>
      </c>
      <c r="O38" s="56" t="str">
        <f t="shared" si="4"/>
        <v>Not Applicable</v>
      </c>
      <c r="P38" s="56">
        <f t="shared" si="5"/>
        <v>0</v>
      </c>
      <c r="Q38" s="62">
        <f t="shared" si="9"/>
        <v>0</v>
      </c>
      <c r="R38" s="153">
        <f t="shared" si="6"/>
        <v>0</v>
      </c>
      <c r="S38" s="154"/>
      <c r="T38" s="3" t="str">
        <f t="shared" si="8"/>
        <v>LONG</v>
      </c>
    </row>
    <row r="39" spans="1:20">
      <c r="A39" s="48"/>
      <c r="B39" s="50"/>
      <c r="C39" s="56">
        <f t="shared" si="7"/>
        <v>0</v>
      </c>
      <c r="D39" s="57">
        <f t="shared" si="10"/>
        <v>0</v>
      </c>
      <c r="E39" s="58" t="str">
        <f t="shared" si="0"/>
        <v>H</v>
      </c>
      <c r="F39" s="153">
        <f t="shared" si="1"/>
        <v>0</v>
      </c>
      <c r="G39" s="153" t="e">
        <f t="shared" si="2"/>
        <v>#VALUE!</v>
      </c>
      <c r="H39" s="153">
        <f t="shared" si="3"/>
        <v>0</v>
      </c>
      <c r="I39" s="153"/>
      <c r="J39" s="66">
        <v>0</v>
      </c>
      <c r="K39" s="67">
        <v>0</v>
      </c>
      <c r="L39" s="67">
        <v>0</v>
      </c>
      <c r="M39" s="67">
        <v>0</v>
      </c>
      <c r="N39" s="67">
        <v>0</v>
      </c>
      <c r="O39" s="56" t="str">
        <f t="shared" si="4"/>
        <v>Not Applicable</v>
      </c>
      <c r="P39" s="56">
        <f t="shared" si="5"/>
        <v>0</v>
      </c>
      <c r="Q39" s="62">
        <f t="shared" si="9"/>
        <v>0</v>
      </c>
      <c r="R39" s="153">
        <f t="shared" si="6"/>
        <v>0</v>
      </c>
      <c r="S39" s="154"/>
      <c r="T39" s="3" t="str">
        <f t="shared" si="8"/>
        <v>LONG</v>
      </c>
    </row>
    <row r="40" spans="1:20">
      <c r="A40" s="48"/>
      <c r="B40" s="50"/>
      <c r="C40" s="56">
        <f t="shared" si="7"/>
        <v>0</v>
      </c>
      <c r="D40" s="57">
        <f t="shared" si="10"/>
        <v>0</v>
      </c>
      <c r="E40" s="58" t="str">
        <f t="shared" si="0"/>
        <v>H</v>
      </c>
      <c r="F40" s="153">
        <f t="shared" si="1"/>
        <v>0</v>
      </c>
      <c r="G40" s="153" t="e">
        <f t="shared" si="2"/>
        <v>#VALUE!</v>
      </c>
      <c r="H40" s="153">
        <f t="shared" si="3"/>
        <v>0</v>
      </c>
      <c r="I40" s="153"/>
      <c r="J40" s="66">
        <v>0</v>
      </c>
      <c r="K40" s="67">
        <v>0</v>
      </c>
      <c r="L40" s="67">
        <v>0</v>
      </c>
      <c r="M40" s="67">
        <v>0</v>
      </c>
      <c r="N40" s="67">
        <v>0</v>
      </c>
      <c r="O40" s="56" t="str">
        <f t="shared" si="4"/>
        <v>Not Applicable</v>
      </c>
      <c r="P40" s="56">
        <f t="shared" si="5"/>
        <v>0</v>
      </c>
      <c r="Q40" s="62">
        <f t="shared" si="9"/>
        <v>0</v>
      </c>
      <c r="R40" s="153">
        <f t="shared" si="6"/>
        <v>0</v>
      </c>
      <c r="S40" s="154"/>
      <c r="T40" s="3" t="str">
        <f t="shared" si="8"/>
        <v>LONG</v>
      </c>
    </row>
    <row r="41" spans="1:20">
      <c r="A41" s="48"/>
      <c r="B41" s="50"/>
      <c r="C41" s="56">
        <f t="shared" si="7"/>
        <v>0</v>
      </c>
      <c r="D41" s="57">
        <f t="shared" si="10"/>
        <v>0</v>
      </c>
      <c r="E41" s="58" t="str">
        <f t="shared" si="0"/>
        <v>H</v>
      </c>
      <c r="F41" s="153">
        <f t="shared" si="1"/>
        <v>0</v>
      </c>
      <c r="G41" s="153" t="e">
        <f t="shared" si="2"/>
        <v>#VALUE!</v>
      </c>
      <c r="H41" s="153">
        <f t="shared" si="3"/>
        <v>0</v>
      </c>
      <c r="I41" s="153"/>
      <c r="J41" s="66">
        <v>0</v>
      </c>
      <c r="K41" s="67">
        <v>0</v>
      </c>
      <c r="L41" s="67">
        <v>0</v>
      </c>
      <c r="M41" s="67">
        <v>0</v>
      </c>
      <c r="N41" s="67">
        <v>0</v>
      </c>
      <c r="O41" s="56" t="str">
        <f t="shared" si="4"/>
        <v>Not Applicable</v>
      </c>
      <c r="P41" s="56">
        <f t="shared" si="5"/>
        <v>0</v>
      </c>
      <c r="Q41" s="62">
        <f t="shared" si="9"/>
        <v>0</v>
      </c>
      <c r="R41" s="153">
        <f t="shared" si="6"/>
        <v>0</v>
      </c>
      <c r="S41" s="154"/>
      <c r="T41" s="3" t="str">
        <f t="shared" si="8"/>
        <v>LONG</v>
      </c>
    </row>
    <row r="42" spans="1:20">
      <c r="A42" s="48"/>
      <c r="B42" s="50"/>
      <c r="C42" s="56">
        <f t="shared" si="7"/>
        <v>0</v>
      </c>
      <c r="D42" s="57">
        <f t="shared" si="10"/>
        <v>0</v>
      </c>
      <c r="E42" s="58" t="str">
        <f t="shared" si="0"/>
        <v>H</v>
      </c>
      <c r="F42" s="153">
        <f t="shared" si="1"/>
        <v>0</v>
      </c>
      <c r="G42" s="153" t="e">
        <f t="shared" si="2"/>
        <v>#VALUE!</v>
      </c>
      <c r="H42" s="153">
        <f t="shared" si="3"/>
        <v>0</v>
      </c>
      <c r="I42" s="153"/>
      <c r="J42" s="66">
        <v>0</v>
      </c>
      <c r="K42" s="67">
        <v>0</v>
      </c>
      <c r="L42" s="67">
        <v>0</v>
      </c>
      <c r="M42" s="67">
        <v>0</v>
      </c>
      <c r="N42" s="67">
        <v>0</v>
      </c>
      <c r="O42" s="56" t="str">
        <f t="shared" si="4"/>
        <v>Not Applicable</v>
      </c>
      <c r="P42" s="56">
        <f t="shared" si="5"/>
        <v>0</v>
      </c>
      <c r="Q42" s="62">
        <f t="shared" si="9"/>
        <v>0</v>
      </c>
      <c r="R42" s="153">
        <f t="shared" si="6"/>
        <v>0</v>
      </c>
      <c r="S42" s="154"/>
      <c r="T42" s="3" t="str">
        <f t="shared" si="8"/>
        <v>LONG</v>
      </c>
    </row>
    <row r="43" spans="1:20">
      <c r="A43" s="48"/>
      <c r="B43" s="50"/>
      <c r="C43" s="56">
        <f t="shared" si="7"/>
        <v>0</v>
      </c>
      <c r="D43" s="57">
        <f t="shared" si="10"/>
        <v>0</v>
      </c>
      <c r="E43" s="58" t="str">
        <f t="shared" si="0"/>
        <v>H</v>
      </c>
      <c r="F43" s="153">
        <f t="shared" si="1"/>
        <v>0</v>
      </c>
      <c r="G43" s="153" t="e">
        <f t="shared" si="2"/>
        <v>#VALUE!</v>
      </c>
      <c r="H43" s="153">
        <f t="shared" si="3"/>
        <v>0</v>
      </c>
      <c r="I43" s="153"/>
      <c r="J43" s="66">
        <v>0</v>
      </c>
      <c r="K43" s="67">
        <v>0</v>
      </c>
      <c r="L43" s="67">
        <v>0</v>
      </c>
      <c r="M43" s="67">
        <v>0</v>
      </c>
      <c r="N43" s="67">
        <v>0</v>
      </c>
      <c r="O43" s="56" t="str">
        <f t="shared" si="4"/>
        <v>Not Applicable</v>
      </c>
      <c r="P43" s="56">
        <f t="shared" si="5"/>
        <v>0</v>
      </c>
      <c r="Q43" s="62">
        <f t="shared" si="9"/>
        <v>0</v>
      </c>
      <c r="R43" s="153">
        <f t="shared" si="6"/>
        <v>0</v>
      </c>
      <c r="S43" s="154"/>
      <c r="T43" s="3" t="str">
        <f t="shared" si="8"/>
        <v>LONG</v>
      </c>
    </row>
    <row r="44" spans="1:20">
      <c r="A44" s="48"/>
      <c r="B44" s="50"/>
      <c r="C44" s="56">
        <f t="shared" si="7"/>
        <v>0</v>
      </c>
      <c r="D44" s="57">
        <f t="shared" si="10"/>
        <v>0</v>
      </c>
      <c r="E44" s="58" t="str">
        <f t="shared" si="0"/>
        <v>H</v>
      </c>
      <c r="F44" s="153">
        <f t="shared" si="1"/>
        <v>0</v>
      </c>
      <c r="G44" s="153" t="e">
        <f t="shared" si="2"/>
        <v>#VALUE!</v>
      </c>
      <c r="H44" s="153">
        <f t="shared" si="3"/>
        <v>0</v>
      </c>
      <c r="I44" s="153"/>
      <c r="J44" s="66">
        <v>0</v>
      </c>
      <c r="K44" s="67">
        <v>0</v>
      </c>
      <c r="L44" s="67">
        <v>0</v>
      </c>
      <c r="M44" s="67">
        <v>0</v>
      </c>
      <c r="N44" s="67">
        <v>0</v>
      </c>
      <c r="O44" s="56" t="str">
        <f t="shared" si="4"/>
        <v>Not Applicable</v>
      </c>
      <c r="P44" s="56">
        <f t="shared" si="5"/>
        <v>0</v>
      </c>
      <c r="Q44" s="62">
        <f t="shared" si="9"/>
        <v>0</v>
      </c>
      <c r="R44" s="153">
        <f t="shared" si="6"/>
        <v>0</v>
      </c>
      <c r="S44" s="154"/>
      <c r="T44" s="3" t="str">
        <f t="shared" si="8"/>
        <v>LONG</v>
      </c>
    </row>
    <row r="45" spans="1:20">
      <c r="A45" s="48"/>
      <c r="B45" s="50"/>
      <c r="C45" s="56">
        <f t="shared" si="7"/>
        <v>0</v>
      </c>
      <c r="D45" s="57">
        <f t="shared" si="10"/>
        <v>0</v>
      </c>
      <c r="E45" s="58" t="str">
        <f t="shared" si="0"/>
        <v>H</v>
      </c>
      <c r="F45" s="153">
        <f t="shared" si="1"/>
        <v>0</v>
      </c>
      <c r="G45" s="153" t="e">
        <f t="shared" si="2"/>
        <v>#VALUE!</v>
      </c>
      <c r="H45" s="153">
        <f t="shared" si="3"/>
        <v>0</v>
      </c>
      <c r="I45" s="153"/>
      <c r="J45" s="66">
        <v>0</v>
      </c>
      <c r="K45" s="67">
        <v>0</v>
      </c>
      <c r="L45" s="67">
        <v>0</v>
      </c>
      <c r="M45" s="67">
        <v>0</v>
      </c>
      <c r="N45" s="67">
        <v>0</v>
      </c>
      <c r="O45" s="56" t="str">
        <f t="shared" si="4"/>
        <v>Not Applicable</v>
      </c>
      <c r="P45" s="56">
        <f t="shared" si="5"/>
        <v>0</v>
      </c>
      <c r="Q45" s="62">
        <f t="shared" si="9"/>
        <v>0</v>
      </c>
      <c r="R45" s="153">
        <f t="shared" si="6"/>
        <v>0</v>
      </c>
      <c r="S45" s="154"/>
      <c r="T45" s="3" t="str">
        <f t="shared" si="8"/>
        <v>LONG</v>
      </c>
    </row>
    <row r="46" spans="1:20">
      <c r="A46" s="48"/>
      <c r="B46" s="50"/>
      <c r="C46" s="56">
        <f t="shared" si="7"/>
        <v>0</v>
      </c>
      <c r="D46" s="57">
        <f t="shared" si="10"/>
        <v>0</v>
      </c>
      <c r="E46" s="58" t="str">
        <f t="shared" si="0"/>
        <v>H</v>
      </c>
      <c r="F46" s="153">
        <f t="shared" si="1"/>
        <v>0</v>
      </c>
      <c r="G46" s="153" t="e">
        <f t="shared" si="2"/>
        <v>#VALUE!</v>
      </c>
      <c r="H46" s="153">
        <f t="shared" si="3"/>
        <v>0</v>
      </c>
      <c r="I46" s="153"/>
      <c r="J46" s="66">
        <v>0</v>
      </c>
      <c r="K46" s="67">
        <v>0</v>
      </c>
      <c r="L46" s="67">
        <v>0</v>
      </c>
      <c r="M46" s="67">
        <v>0</v>
      </c>
      <c r="N46" s="67">
        <v>0</v>
      </c>
      <c r="O46" s="56" t="str">
        <f t="shared" si="4"/>
        <v>Not Applicable</v>
      </c>
      <c r="P46" s="56">
        <f t="shared" si="5"/>
        <v>0</v>
      </c>
      <c r="Q46" s="62">
        <f t="shared" si="9"/>
        <v>0</v>
      </c>
      <c r="R46" s="153">
        <f t="shared" si="6"/>
        <v>0</v>
      </c>
      <c r="S46" s="154"/>
      <c r="T46" s="3" t="str">
        <f t="shared" si="8"/>
        <v>LONG</v>
      </c>
    </row>
    <row r="47" spans="1:20">
      <c r="A47" s="48"/>
      <c r="B47" s="50"/>
      <c r="C47" s="56">
        <f t="shared" si="7"/>
        <v>0</v>
      </c>
      <c r="D47" s="57">
        <f t="shared" si="10"/>
        <v>0</v>
      </c>
      <c r="E47" s="58" t="str">
        <f t="shared" si="0"/>
        <v>H</v>
      </c>
      <c r="F47" s="153">
        <f t="shared" si="1"/>
        <v>0</v>
      </c>
      <c r="G47" s="153" t="e">
        <f t="shared" si="2"/>
        <v>#VALUE!</v>
      </c>
      <c r="H47" s="153">
        <f t="shared" si="3"/>
        <v>0</v>
      </c>
      <c r="I47" s="153"/>
      <c r="J47" s="66">
        <v>0</v>
      </c>
      <c r="K47" s="67">
        <v>0</v>
      </c>
      <c r="L47" s="67">
        <v>0</v>
      </c>
      <c r="M47" s="67">
        <v>0</v>
      </c>
      <c r="N47" s="67">
        <v>0</v>
      </c>
      <c r="O47" s="56" t="str">
        <f t="shared" si="4"/>
        <v>Not Applicable</v>
      </c>
      <c r="P47" s="56">
        <f t="shared" si="5"/>
        <v>0</v>
      </c>
      <c r="Q47" s="62">
        <f t="shared" si="9"/>
        <v>0</v>
      </c>
      <c r="R47" s="153">
        <f t="shared" si="6"/>
        <v>0</v>
      </c>
      <c r="S47" s="154"/>
      <c r="T47" s="3" t="str">
        <f t="shared" si="8"/>
        <v>LONG</v>
      </c>
    </row>
    <row r="48" spans="1:20">
      <c r="A48" s="48"/>
      <c r="B48" s="50"/>
      <c r="C48" s="56">
        <f t="shared" si="7"/>
        <v>0</v>
      </c>
      <c r="D48" s="57">
        <f t="shared" si="10"/>
        <v>0</v>
      </c>
      <c r="E48" s="58" t="str">
        <f t="shared" si="0"/>
        <v>H</v>
      </c>
      <c r="F48" s="153">
        <f t="shared" si="1"/>
        <v>0</v>
      </c>
      <c r="G48" s="153" t="e">
        <f t="shared" si="2"/>
        <v>#VALUE!</v>
      </c>
      <c r="H48" s="153">
        <f t="shared" si="3"/>
        <v>0</v>
      </c>
      <c r="I48" s="153"/>
      <c r="J48" s="66">
        <v>0</v>
      </c>
      <c r="K48" s="67">
        <v>0</v>
      </c>
      <c r="L48" s="67">
        <v>0</v>
      </c>
      <c r="M48" s="67">
        <v>0</v>
      </c>
      <c r="N48" s="67">
        <v>0</v>
      </c>
      <c r="O48" s="56" t="str">
        <f t="shared" si="4"/>
        <v>Not Applicable</v>
      </c>
      <c r="P48" s="56">
        <f t="shared" si="5"/>
        <v>0</v>
      </c>
      <c r="Q48" s="62">
        <f t="shared" ref="Q48:Q86" si="11">IF(J48=0,Q47,  IF(E48="P",Q47+(J48/2), IF(E48="S",Q47-(J48/4),  Q47)))</f>
        <v>0</v>
      </c>
      <c r="R48" s="153">
        <f t="shared" si="6"/>
        <v>0</v>
      </c>
      <c r="S48" s="154"/>
      <c r="T48" s="3" t="str">
        <f t="shared" si="8"/>
        <v>LONG</v>
      </c>
    </row>
    <row r="49" spans="1:20">
      <c r="A49" s="48"/>
      <c r="B49" s="50"/>
      <c r="C49" s="56">
        <f t="shared" si="7"/>
        <v>0</v>
      </c>
      <c r="D49" s="57">
        <f t="shared" si="10"/>
        <v>0</v>
      </c>
      <c r="E49" s="58" t="str">
        <f t="shared" si="0"/>
        <v>H</v>
      </c>
      <c r="F49" s="153">
        <f t="shared" si="1"/>
        <v>0</v>
      </c>
      <c r="G49" s="153" t="e">
        <f t="shared" si="2"/>
        <v>#VALUE!</v>
      </c>
      <c r="H49" s="153">
        <f t="shared" si="3"/>
        <v>0</v>
      </c>
      <c r="I49" s="153"/>
      <c r="J49" s="66">
        <v>0</v>
      </c>
      <c r="K49" s="67">
        <v>0</v>
      </c>
      <c r="L49" s="67">
        <v>0</v>
      </c>
      <c r="M49" s="67">
        <v>0</v>
      </c>
      <c r="N49" s="67">
        <v>0</v>
      </c>
      <c r="O49" s="56" t="str">
        <f t="shared" si="4"/>
        <v>Not Applicable</v>
      </c>
      <c r="P49" s="56">
        <f t="shared" si="5"/>
        <v>0</v>
      </c>
      <c r="Q49" s="62">
        <f t="shared" si="11"/>
        <v>0</v>
      </c>
      <c r="R49" s="153">
        <f t="shared" si="6"/>
        <v>0</v>
      </c>
      <c r="S49" s="154"/>
      <c r="T49" s="3" t="str">
        <f t="shared" si="8"/>
        <v>LONG</v>
      </c>
    </row>
    <row r="50" spans="1:20">
      <c r="A50" s="48"/>
      <c r="B50" s="50"/>
      <c r="C50" s="56">
        <f t="shared" si="7"/>
        <v>0</v>
      </c>
      <c r="D50" s="57">
        <f t="shared" si="10"/>
        <v>0</v>
      </c>
      <c r="E50" s="58" t="str">
        <f t="shared" si="0"/>
        <v>H</v>
      </c>
      <c r="F50" s="153">
        <f t="shared" si="1"/>
        <v>0</v>
      </c>
      <c r="G50" s="153" t="e">
        <f t="shared" si="2"/>
        <v>#VALUE!</v>
      </c>
      <c r="H50" s="153">
        <f t="shared" si="3"/>
        <v>0</v>
      </c>
      <c r="I50" s="153"/>
      <c r="J50" s="66">
        <v>0</v>
      </c>
      <c r="K50" s="67">
        <v>0</v>
      </c>
      <c r="L50" s="67">
        <v>0</v>
      </c>
      <c r="M50" s="67">
        <v>0</v>
      </c>
      <c r="N50" s="67">
        <v>0</v>
      </c>
      <c r="O50" s="56" t="str">
        <f t="shared" si="4"/>
        <v>Not Applicable</v>
      </c>
      <c r="P50" s="56">
        <f t="shared" si="5"/>
        <v>0</v>
      </c>
      <c r="Q50" s="62">
        <f t="shared" si="11"/>
        <v>0</v>
      </c>
      <c r="R50" s="153">
        <f t="shared" si="6"/>
        <v>0</v>
      </c>
      <c r="S50" s="154"/>
      <c r="T50" s="3" t="str">
        <f t="shared" si="8"/>
        <v>LONG</v>
      </c>
    </row>
    <row r="51" spans="1:20">
      <c r="A51" s="48"/>
      <c r="B51" s="50"/>
      <c r="C51" s="56">
        <f t="shared" si="7"/>
        <v>0</v>
      </c>
      <c r="D51" s="57">
        <f t="shared" si="10"/>
        <v>0</v>
      </c>
      <c r="E51" s="58" t="str">
        <f t="shared" si="0"/>
        <v>H</v>
      </c>
      <c r="F51" s="153">
        <f t="shared" si="1"/>
        <v>0</v>
      </c>
      <c r="G51" s="153" t="e">
        <f t="shared" si="2"/>
        <v>#VALUE!</v>
      </c>
      <c r="H51" s="153">
        <f t="shared" si="3"/>
        <v>0</v>
      </c>
      <c r="I51" s="153"/>
      <c r="J51" s="66">
        <v>0</v>
      </c>
      <c r="K51" s="67">
        <v>0</v>
      </c>
      <c r="L51" s="67">
        <v>0</v>
      </c>
      <c r="M51" s="67">
        <v>0</v>
      </c>
      <c r="N51" s="67">
        <v>0</v>
      </c>
      <c r="O51" s="56" t="str">
        <f t="shared" si="4"/>
        <v>Not Applicable</v>
      </c>
      <c r="P51" s="56">
        <f t="shared" si="5"/>
        <v>0</v>
      </c>
      <c r="Q51" s="62">
        <f t="shared" si="11"/>
        <v>0</v>
      </c>
      <c r="R51" s="153">
        <f t="shared" si="6"/>
        <v>0</v>
      </c>
      <c r="S51" s="154"/>
      <c r="T51" s="3" t="str">
        <f t="shared" si="8"/>
        <v>LONG</v>
      </c>
    </row>
    <row r="52" spans="1:20">
      <c r="A52" s="48"/>
      <c r="B52" s="50"/>
      <c r="C52" s="56">
        <f t="shared" si="7"/>
        <v>0</v>
      </c>
      <c r="D52" s="57">
        <f t="shared" si="10"/>
        <v>0</v>
      </c>
      <c r="E52" s="58" t="str">
        <f t="shared" si="0"/>
        <v>H</v>
      </c>
      <c r="F52" s="153">
        <f t="shared" si="1"/>
        <v>0</v>
      </c>
      <c r="G52" s="153" t="e">
        <f t="shared" si="2"/>
        <v>#VALUE!</v>
      </c>
      <c r="H52" s="153">
        <f t="shared" si="3"/>
        <v>0</v>
      </c>
      <c r="I52" s="153"/>
      <c r="J52" s="66">
        <v>0</v>
      </c>
      <c r="K52" s="67">
        <v>0</v>
      </c>
      <c r="L52" s="67">
        <v>0</v>
      </c>
      <c r="M52" s="67">
        <v>0</v>
      </c>
      <c r="N52" s="67">
        <v>0</v>
      </c>
      <c r="O52" s="56" t="str">
        <f t="shared" si="4"/>
        <v>Not Applicable</v>
      </c>
      <c r="P52" s="56">
        <f t="shared" si="5"/>
        <v>0</v>
      </c>
      <c r="Q52" s="62">
        <f t="shared" si="11"/>
        <v>0</v>
      </c>
      <c r="R52" s="153">
        <f t="shared" si="6"/>
        <v>0</v>
      </c>
      <c r="S52" s="154"/>
      <c r="T52" s="3" t="str">
        <f t="shared" si="8"/>
        <v>LONG</v>
      </c>
    </row>
    <row r="53" spans="1:20">
      <c r="A53" s="48"/>
      <c r="B53" s="50"/>
      <c r="C53" s="56">
        <f t="shared" si="7"/>
        <v>0</v>
      </c>
      <c r="D53" s="57">
        <f t="shared" si="10"/>
        <v>0</v>
      </c>
      <c r="E53" s="58" t="str">
        <f t="shared" si="0"/>
        <v>H</v>
      </c>
      <c r="F53" s="153">
        <f t="shared" si="1"/>
        <v>0</v>
      </c>
      <c r="G53" s="153" t="e">
        <f t="shared" si="2"/>
        <v>#VALUE!</v>
      </c>
      <c r="H53" s="153">
        <f t="shared" si="3"/>
        <v>0</v>
      </c>
      <c r="I53" s="153"/>
      <c r="J53" s="66">
        <v>0</v>
      </c>
      <c r="K53" s="67">
        <v>0</v>
      </c>
      <c r="L53" s="67">
        <v>0</v>
      </c>
      <c r="M53" s="67">
        <v>0</v>
      </c>
      <c r="N53" s="67">
        <v>0</v>
      </c>
      <c r="O53" s="56" t="str">
        <f t="shared" si="4"/>
        <v>Not Applicable</v>
      </c>
      <c r="P53" s="56">
        <f t="shared" si="5"/>
        <v>0</v>
      </c>
      <c r="Q53" s="62">
        <f t="shared" si="11"/>
        <v>0</v>
      </c>
      <c r="R53" s="153">
        <f t="shared" si="6"/>
        <v>0</v>
      </c>
      <c r="S53" s="154"/>
      <c r="T53" s="3" t="str">
        <f t="shared" si="8"/>
        <v>LONG</v>
      </c>
    </row>
    <row r="54" spans="1:20">
      <c r="A54" s="48"/>
      <c r="B54" s="50"/>
      <c r="C54" s="56">
        <f t="shared" si="7"/>
        <v>0</v>
      </c>
      <c r="D54" s="57">
        <f t="shared" si="10"/>
        <v>0</v>
      </c>
      <c r="E54" s="58" t="str">
        <f t="shared" si="0"/>
        <v>H</v>
      </c>
      <c r="F54" s="153">
        <f t="shared" si="1"/>
        <v>0</v>
      </c>
      <c r="G54" s="153" t="e">
        <f t="shared" si="2"/>
        <v>#VALUE!</v>
      </c>
      <c r="H54" s="153">
        <f t="shared" si="3"/>
        <v>0</v>
      </c>
      <c r="I54" s="153"/>
      <c r="J54" s="66">
        <v>0</v>
      </c>
      <c r="K54" s="67">
        <v>0</v>
      </c>
      <c r="L54" s="67">
        <v>0</v>
      </c>
      <c r="M54" s="67">
        <v>0</v>
      </c>
      <c r="N54" s="67">
        <v>0</v>
      </c>
      <c r="O54" s="56" t="str">
        <f t="shared" si="4"/>
        <v>Not Applicable</v>
      </c>
      <c r="P54" s="56">
        <f t="shared" si="5"/>
        <v>0</v>
      </c>
      <c r="Q54" s="62">
        <f t="shared" si="11"/>
        <v>0</v>
      </c>
      <c r="R54" s="153">
        <f t="shared" si="6"/>
        <v>0</v>
      </c>
      <c r="S54" s="154"/>
      <c r="T54" s="3" t="str">
        <f t="shared" si="8"/>
        <v>LONG</v>
      </c>
    </row>
    <row r="55" spans="1:20">
      <c r="A55" s="48"/>
      <c r="B55" s="50"/>
      <c r="C55" s="56">
        <f t="shared" si="7"/>
        <v>0</v>
      </c>
      <c r="D55" s="57">
        <f t="shared" si="10"/>
        <v>0</v>
      </c>
      <c r="E55" s="58" t="str">
        <f t="shared" si="0"/>
        <v>H</v>
      </c>
      <c r="F55" s="153">
        <f t="shared" si="1"/>
        <v>0</v>
      </c>
      <c r="G55" s="153" t="e">
        <f t="shared" si="2"/>
        <v>#VALUE!</v>
      </c>
      <c r="H55" s="153">
        <f t="shared" si="3"/>
        <v>0</v>
      </c>
      <c r="I55" s="153"/>
      <c r="J55" s="66">
        <v>0</v>
      </c>
      <c r="K55" s="67">
        <v>0</v>
      </c>
      <c r="L55" s="67">
        <v>0</v>
      </c>
      <c r="M55" s="67">
        <v>0</v>
      </c>
      <c r="N55" s="67">
        <v>0</v>
      </c>
      <c r="O55" s="56" t="str">
        <f t="shared" si="4"/>
        <v>Not Applicable</v>
      </c>
      <c r="P55" s="56">
        <f t="shared" si="5"/>
        <v>0</v>
      </c>
      <c r="Q55" s="62">
        <f t="shared" si="11"/>
        <v>0</v>
      </c>
      <c r="R55" s="153">
        <f t="shared" si="6"/>
        <v>0</v>
      </c>
      <c r="S55" s="154"/>
      <c r="T55" s="3" t="str">
        <f t="shared" si="8"/>
        <v>LONG</v>
      </c>
    </row>
    <row r="56" spans="1:20">
      <c r="A56" s="48"/>
      <c r="B56" s="50"/>
      <c r="C56" s="56">
        <f t="shared" si="7"/>
        <v>0</v>
      </c>
      <c r="D56" s="57">
        <f t="shared" si="10"/>
        <v>0</v>
      </c>
      <c r="E56" s="58" t="str">
        <f t="shared" si="0"/>
        <v>H</v>
      </c>
      <c r="F56" s="153">
        <f t="shared" si="1"/>
        <v>0</v>
      </c>
      <c r="G56" s="153" t="e">
        <f t="shared" si="2"/>
        <v>#VALUE!</v>
      </c>
      <c r="H56" s="153">
        <f t="shared" si="3"/>
        <v>0</v>
      </c>
      <c r="I56" s="153"/>
      <c r="J56" s="66">
        <v>0</v>
      </c>
      <c r="K56" s="67">
        <v>0</v>
      </c>
      <c r="L56" s="67">
        <v>0</v>
      </c>
      <c r="M56" s="67">
        <v>0</v>
      </c>
      <c r="N56" s="67">
        <v>0</v>
      </c>
      <c r="O56" s="56" t="str">
        <f t="shared" si="4"/>
        <v>Not Applicable</v>
      </c>
      <c r="P56" s="56">
        <f t="shared" si="5"/>
        <v>0</v>
      </c>
      <c r="Q56" s="62">
        <f t="shared" si="11"/>
        <v>0</v>
      </c>
      <c r="R56" s="153">
        <f t="shared" si="6"/>
        <v>0</v>
      </c>
      <c r="S56" s="154"/>
      <c r="T56" s="3" t="str">
        <f t="shared" si="8"/>
        <v>LONG</v>
      </c>
    </row>
    <row r="57" spans="1:20">
      <c r="A57" s="48"/>
      <c r="B57" s="50"/>
      <c r="C57" s="56">
        <f t="shared" si="7"/>
        <v>0</v>
      </c>
      <c r="D57" s="57">
        <f t="shared" si="10"/>
        <v>0</v>
      </c>
      <c r="E57" s="58" t="str">
        <f t="shared" si="0"/>
        <v>H</v>
      </c>
      <c r="F57" s="153">
        <f t="shared" si="1"/>
        <v>0</v>
      </c>
      <c r="G57" s="153" t="e">
        <f t="shared" si="2"/>
        <v>#VALUE!</v>
      </c>
      <c r="H57" s="153">
        <f t="shared" si="3"/>
        <v>0</v>
      </c>
      <c r="I57" s="153"/>
      <c r="J57" s="66">
        <v>0</v>
      </c>
      <c r="K57" s="67">
        <v>0</v>
      </c>
      <c r="L57" s="67">
        <v>0</v>
      </c>
      <c r="M57" s="67">
        <v>0</v>
      </c>
      <c r="N57" s="67">
        <v>0</v>
      </c>
      <c r="O57" s="56" t="str">
        <f t="shared" si="4"/>
        <v>Not Applicable</v>
      </c>
      <c r="P57" s="56">
        <f t="shared" si="5"/>
        <v>0</v>
      </c>
      <c r="Q57" s="62">
        <f t="shared" si="11"/>
        <v>0</v>
      </c>
      <c r="R57" s="153">
        <f t="shared" si="6"/>
        <v>0</v>
      </c>
      <c r="S57" s="154"/>
      <c r="T57" s="3" t="str">
        <f t="shared" si="8"/>
        <v>LONG</v>
      </c>
    </row>
    <row r="58" spans="1:20">
      <c r="A58" s="48"/>
      <c r="B58" s="50"/>
      <c r="C58" s="56">
        <f t="shared" si="7"/>
        <v>0</v>
      </c>
      <c r="D58" s="57">
        <f t="shared" si="10"/>
        <v>0</v>
      </c>
      <c r="E58" s="58" t="str">
        <f t="shared" si="0"/>
        <v>H</v>
      </c>
      <c r="F58" s="153">
        <f t="shared" si="1"/>
        <v>0</v>
      </c>
      <c r="G58" s="153" t="e">
        <f t="shared" si="2"/>
        <v>#VALUE!</v>
      </c>
      <c r="H58" s="153">
        <f t="shared" si="3"/>
        <v>0</v>
      </c>
      <c r="I58" s="153"/>
      <c r="J58" s="66">
        <v>0</v>
      </c>
      <c r="K58" s="67">
        <v>0</v>
      </c>
      <c r="L58" s="67">
        <v>0</v>
      </c>
      <c r="M58" s="67">
        <v>0</v>
      </c>
      <c r="N58" s="67">
        <v>0</v>
      </c>
      <c r="O58" s="56" t="str">
        <f t="shared" si="4"/>
        <v>Not Applicable</v>
      </c>
      <c r="P58" s="56">
        <f t="shared" si="5"/>
        <v>0</v>
      </c>
      <c r="Q58" s="62">
        <f t="shared" si="11"/>
        <v>0</v>
      </c>
      <c r="R58" s="153">
        <f t="shared" si="6"/>
        <v>0</v>
      </c>
      <c r="S58" s="154"/>
      <c r="T58" s="3" t="str">
        <f t="shared" si="8"/>
        <v>LONG</v>
      </c>
    </row>
    <row r="59" spans="1:20">
      <c r="A59" s="48"/>
      <c r="B59" s="50"/>
      <c r="C59" s="56">
        <f t="shared" si="7"/>
        <v>0</v>
      </c>
      <c r="D59" s="57">
        <f t="shared" si="10"/>
        <v>0</v>
      </c>
      <c r="E59" s="58" t="str">
        <f t="shared" si="0"/>
        <v>H</v>
      </c>
      <c r="F59" s="153">
        <f t="shared" si="1"/>
        <v>0</v>
      </c>
      <c r="G59" s="153" t="e">
        <f t="shared" si="2"/>
        <v>#VALUE!</v>
      </c>
      <c r="H59" s="153">
        <f t="shared" si="3"/>
        <v>0</v>
      </c>
      <c r="I59" s="153"/>
      <c r="J59" s="66">
        <v>0</v>
      </c>
      <c r="K59" s="67">
        <v>0</v>
      </c>
      <c r="L59" s="67">
        <v>0</v>
      </c>
      <c r="M59" s="67">
        <v>0</v>
      </c>
      <c r="N59" s="67">
        <v>0</v>
      </c>
      <c r="O59" s="56" t="str">
        <f t="shared" si="4"/>
        <v>Not Applicable</v>
      </c>
      <c r="P59" s="56">
        <f t="shared" si="5"/>
        <v>0</v>
      </c>
      <c r="Q59" s="62">
        <f t="shared" si="11"/>
        <v>0</v>
      </c>
      <c r="R59" s="153">
        <f t="shared" si="6"/>
        <v>0</v>
      </c>
      <c r="S59" s="154"/>
      <c r="T59" s="3" t="str">
        <f t="shared" si="8"/>
        <v>LONG</v>
      </c>
    </row>
    <row r="60" spans="1:20">
      <c r="A60" s="48"/>
      <c r="B60" s="50"/>
      <c r="C60" s="56">
        <f t="shared" si="7"/>
        <v>0</v>
      </c>
      <c r="D60" s="57">
        <f t="shared" si="10"/>
        <v>0</v>
      </c>
      <c r="E60" s="58" t="str">
        <f t="shared" si="0"/>
        <v>H</v>
      </c>
      <c r="F60" s="153">
        <f t="shared" si="1"/>
        <v>0</v>
      </c>
      <c r="G60" s="153" t="e">
        <f t="shared" si="2"/>
        <v>#VALUE!</v>
      </c>
      <c r="H60" s="153">
        <f t="shared" si="3"/>
        <v>0</v>
      </c>
      <c r="I60" s="153"/>
      <c r="J60" s="66">
        <v>0</v>
      </c>
      <c r="K60" s="67">
        <v>0</v>
      </c>
      <c r="L60" s="67">
        <v>0</v>
      </c>
      <c r="M60" s="67">
        <v>0</v>
      </c>
      <c r="N60" s="67">
        <v>0</v>
      </c>
      <c r="O60" s="56" t="str">
        <f t="shared" si="4"/>
        <v>Not Applicable</v>
      </c>
      <c r="P60" s="56">
        <f t="shared" si="5"/>
        <v>0</v>
      </c>
      <c r="Q60" s="62">
        <f t="shared" si="11"/>
        <v>0</v>
      </c>
      <c r="R60" s="153">
        <f t="shared" si="6"/>
        <v>0</v>
      </c>
      <c r="S60" s="154"/>
      <c r="T60" s="3" t="str">
        <f t="shared" si="8"/>
        <v>LONG</v>
      </c>
    </row>
    <row r="61" spans="1:20">
      <c r="A61" s="48"/>
      <c r="B61" s="50"/>
      <c r="C61" s="56">
        <f t="shared" si="7"/>
        <v>0</v>
      </c>
      <c r="D61" s="57">
        <f t="shared" si="10"/>
        <v>0</v>
      </c>
      <c r="E61" s="58" t="str">
        <f t="shared" si="0"/>
        <v>H</v>
      </c>
      <c r="F61" s="153">
        <f t="shared" si="1"/>
        <v>0</v>
      </c>
      <c r="G61" s="153" t="e">
        <f t="shared" si="2"/>
        <v>#VALUE!</v>
      </c>
      <c r="H61" s="153">
        <f t="shared" si="3"/>
        <v>0</v>
      </c>
      <c r="I61" s="153"/>
      <c r="J61" s="66">
        <v>0</v>
      </c>
      <c r="K61" s="67">
        <v>0</v>
      </c>
      <c r="L61" s="67">
        <v>0</v>
      </c>
      <c r="M61" s="67">
        <v>0</v>
      </c>
      <c r="N61" s="67">
        <v>0</v>
      </c>
      <c r="O61" s="56" t="str">
        <f t="shared" si="4"/>
        <v>Not Applicable</v>
      </c>
      <c r="P61" s="56">
        <f t="shared" si="5"/>
        <v>0</v>
      </c>
      <c r="Q61" s="62">
        <f t="shared" si="11"/>
        <v>0</v>
      </c>
      <c r="R61" s="153">
        <f t="shared" si="6"/>
        <v>0</v>
      </c>
      <c r="S61" s="154"/>
      <c r="T61" s="3" t="str">
        <f t="shared" si="8"/>
        <v>LONG</v>
      </c>
    </row>
    <row r="62" spans="1:20">
      <c r="A62" s="48"/>
      <c r="B62" s="50"/>
      <c r="C62" s="56">
        <f t="shared" si="7"/>
        <v>0</v>
      </c>
      <c r="D62" s="57">
        <f t="shared" si="10"/>
        <v>0</v>
      </c>
      <c r="E62" s="58" t="str">
        <f t="shared" si="0"/>
        <v>H</v>
      </c>
      <c r="F62" s="153">
        <f t="shared" si="1"/>
        <v>0</v>
      </c>
      <c r="G62" s="153" t="e">
        <f t="shared" si="2"/>
        <v>#VALUE!</v>
      </c>
      <c r="H62" s="153">
        <f t="shared" si="3"/>
        <v>0</v>
      </c>
      <c r="I62" s="153"/>
      <c r="J62" s="66">
        <v>0</v>
      </c>
      <c r="K62" s="67">
        <v>0</v>
      </c>
      <c r="L62" s="67">
        <v>0</v>
      </c>
      <c r="M62" s="67">
        <v>0</v>
      </c>
      <c r="N62" s="67">
        <v>0</v>
      </c>
      <c r="O62" s="56" t="str">
        <f t="shared" si="4"/>
        <v>Not Applicable</v>
      </c>
      <c r="P62" s="56">
        <f t="shared" si="5"/>
        <v>0</v>
      </c>
      <c r="Q62" s="62">
        <f t="shared" si="11"/>
        <v>0</v>
      </c>
      <c r="R62" s="153">
        <f t="shared" si="6"/>
        <v>0</v>
      </c>
      <c r="S62" s="154"/>
      <c r="T62" s="3" t="str">
        <f t="shared" si="8"/>
        <v>LONG</v>
      </c>
    </row>
    <row r="63" spans="1:20">
      <c r="A63" s="48"/>
      <c r="B63" s="50"/>
      <c r="C63" s="56">
        <f t="shared" si="7"/>
        <v>0</v>
      </c>
      <c r="D63" s="57">
        <f t="shared" si="10"/>
        <v>0</v>
      </c>
      <c r="E63" s="58" t="str">
        <f t="shared" si="0"/>
        <v>H</v>
      </c>
      <c r="F63" s="153">
        <f t="shared" si="1"/>
        <v>0</v>
      </c>
      <c r="G63" s="153" t="e">
        <f t="shared" si="2"/>
        <v>#VALUE!</v>
      </c>
      <c r="H63" s="153">
        <f t="shared" si="3"/>
        <v>0</v>
      </c>
      <c r="I63" s="153"/>
      <c r="J63" s="66">
        <v>0</v>
      </c>
      <c r="K63" s="67">
        <v>0</v>
      </c>
      <c r="L63" s="67">
        <v>0</v>
      </c>
      <c r="M63" s="67">
        <v>0</v>
      </c>
      <c r="N63" s="67">
        <v>0</v>
      </c>
      <c r="O63" s="56" t="str">
        <f t="shared" si="4"/>
        <v>Not Applicable</v>
      </c>
      <c r="P63" s="56">
        <f t="shared" si="5"/>
        <v>0</v>
      </c>
      <c r="Q63" s="62">
        <f t="shared" si="11"/>
        <v>0</v>
      </c>
      <c r="R63" s="153">
        <f t="shared" si="6"/>
        <v>0</v>
      </c>
      <c r="S63" s="154"/>
      <c r="T63" s="3" t="str">
        <f t="shared" si="8"/>
        <v>LONG</v>
      </c>
    </row>
    <row r="64" spans="1:20">
      <c r="A64" s="48"/>
      <c r="B64" s="50"/>
      <c r="C64" s="56">
        <f t="shared" si="7"/>
        <v>0</v>
      </c>
      <c r="D64" s="57">
        <f t="shared" si="10"/>
        <v>0</v>
      </c>
      <c r="E64" s="58" t="str">
        <f t="shared" si="0"/>
        <v>H</v>
      </c>
      <c r="F64" s="153">
        <f t="shared" si="1"/>
        <v>0</v>
      </c>
      <c r="G64" s="153" t="e">
        <f t="shared" si="2"/>
        <v>#VALUE!</v>
      </c>
      <c r="H64" s="153">
        <f t="shared" si="3"/>
        <v>0</v>
      </c>
      <c r="I64" s="153"/>
      <c r="J64" s="66">
        <v>0</v>
      </c>
      <c r="K64" s="67">
        <v>0</v>
      </c>
      <c r="L64" s="67">
        <v>0</v>
      </c>
      <c r="M64" s="67">
        <v>0</v>
      </c>
      <c r="N64" s="67">
        <v>0</v>
      </c>
      <c r="O64" s="56" t="str">
        <f t="shared" si="4"/>
        <v>Not Applicable</v>
      </c>
      <c r="P64" s="56">
        <f t="shared" si="5"/>
        <v>0</v>
      </c>
      <c r="Q64" s="62">
        <f t="shared" si="11"/>
        <v>0</v>
      </c>
      <c r="R64" s="153">
        <f t="shared" si="6"/>
        <v>0</v>
      </c>
      <c r="S64" s="154"/>
      <c r="T64" s="3" t="str">
        <f t="shared" si="8"/>
        <v>LONG</v>
      </c>
    </row>
    <row r="65" spans="1:20">
      <c r="A65" s="48"/>
      <c r="B65" s="50"/>
      <c r="C65" s="56">
        <f t="shared" si="7"/>
        <v>0</v>
      </c>
      <c r="D65" s="57">
        <f t="shared" si="10"/>
        <v>0</v>
      </c>
      <c r="E65" s="58" t="str">
        <f t="shared" si="0"/>
        <v>H</v>
      </c>
      <c r="F65" s="153">
        <f t="shared" si="1"/>
        <v>0</v>
      </c>
      <c r="G65" s="153" t="e">
        <f t="shared" si="2"/>
        <v>#VALUE!</v>
      </c>
      <c r="H65" s="153">
        <f t="shared" si="3"/>
        <v>0</v>
      </c>
      <c r="I65" s="153"/>
      <c r="J65" s="66">
        <v>0</v>
      </c>
      <c r="K65" s="67">
        <v>0</v>
      </c>
      <c r="L65" s="67">
        <v>0</v>
      </c>
      <c r="M65" s="67">
        <v>0</v>
      </c>
      <c r="N65" s="67">
        <v>0</v>
      </c>
      <c r="O65" s="56" t="str">
        <f t="shared" si="4"/>
        <v>Not Applicable</v>
      </c>
      <c r="P65" s="56">
        <f t="shared" si="5"/>
        <v>0</v>
      </c>
      <c r="Q65" s="62">
        <f t="shared" si="11"/>
        <v>0</v>
      </c>
      <c r="R65" s="153">
        <f t="shared" si="6"/>
        <v>0</v>
      </c>
      <c r="S65" s="154"/>
      <c r="T65" s="3" t="str">
        <f t="shared" si="8"/>
        <v>LONG</v>
      </c>
    </row>
    <row r="66" spans="1:20">
      <c r="A66" s="48"/>
      <c r="B66" s="50"/>
      <c r="C66" s="56">
        <f t="shared" si="7"/>
        <v>0</v>
      </c>
      <c r="D66" s="57">
        <f t="shared" si="10"/>
        <v>0</v>
      </c>
      <c r="E66" s="58" t="str">
        <f t="shared" si="0"/>
        <v>H</v>
      </c>
      <c r="F66" s="153">
        <f t="shared" si="1"/>
        <v>0</v>
      </c>
      <c r="G66" s="153" t="e">
        <f t="shared" si="2"/>
        <v>#VALUE!</v>
      </c>
      <c r="H66" s="153">
        <f t="shared" si="3"/>
        <v>0</v>
      </c>
      <c r="I66" s="153"/>
      <c r="J66" s="66">
        <v>0</v>
      </c>
      <c r="K66" s="67">
        <v>0</v>
      </c>
      <c r="L66" s="67">
        <v>0</v>
      </c>
      <c r="M66" s="67">
        <v>0</v>
      </c>
      <c r="N66" s="67">
        <v>0</v>
      </c>
      <c r="O66" s="56" t="str">
        <f t="shared" si="4"/>
        <v>Not Applicable</v>
      </c>
      <c r="P66" s="56">
        <f t="shared" si="5"/>
        <v>0</v>
      </c>
      <c r="Q66" s="62">
        <f t="shared" si="11"/>
        <v>0</v>
      </c>
      <c r="R66" s="153">
        <f t="shared" si="6"/>
        <v>0</v>
      </c>
      <c r="S66" s="154"/>
      <c r="T66" s="3" t="str">
        <f t="shared" si="8"/>
        <v>LONG</v>
      </c>
    </row>
    <row r="67" spans="1:20">
      <c r="A67" s="48"/>
      <c r="B67" s="50"/>
      <c r="C67" s="56">
        <f t="shared" si="7"/>
        <v>0</v>
      </c>
      <c r="D67" s="57">
        <f t="shared" si="10"/>
        <v>0</v>
      </c>
      <c r="E67" s="58" t="str">
        <f t="shared" si="0"/>
        <v>H</v>
      </c>
      <c r="F67" s="153">
        <f t="shared" si="1"/>
        <v>0</v>
      </c>
      <c r="G67" s="153" t="e">
        <f t="shared" si="2"/>
        <v>#VALUE!</v>
      </c>
      <c r="H67" s="153">
        <f t="shared" si="3"/>
        <v>0</v>
      </c>
      <c r="I67" s="153"/>
      <c r="J67" s="66">
        <v>0</v>
      </c>
      <c r="K67" s="67">
        <v>0</v>
      </c>
      <c r="L67" s="67">
        <v>0</v>
      </c>
      <c r="M67" s="67">
        <v>0</v>
      </c>
      <c r="N67" s="67">
        <v>0</v>
      </c>
      <c r="O67" s="56" t="str">
        <f t="shared" si="4"/>
        <v>Not Applicable</v>
      </c>
      <c r="P67" s="56">
        <f t="shared" si="5"/>
        <v>0</v>
      </c>
      <c r="Q67" s="62">
        <f t="shared" si="11"/>
        <v>0</v>
      </c>
      <c r="R67" s="153">
        <f t="shared" si="6"/>
        <v>0</v>
      </c>
      <c r="S67" s="154"/>
      <c r="T67" s="3" t="str">
        <f t="shared" si="8"/>
        <v>LONG</v>
      </c>
    </row>
    <row r="68" spans="1:20">
      <c r="A68" s="48"/>
      <c r="B68" s="50"/>
      <c r="C68" s="56">
        <f t="shared" si="7"/>
        <v>0</v>
      </c>
      <c r="D68" s="57">
        <f t="shared" si="10"/>
        <v>0</v>
      </c>
      <c r="E68" s="58" t="str">
        <f t="shared" si="0"/>
        <v>H</v>
      </c>
      <c r="F68" s="153">
        <f t="shared" si="1"/>
        <v>0</v>
      </c>
      <c r="G68" s="153" t="e">
        <f t="shared" si="2"/>
        <v>#VALUE!</v>
      </c>
      <c r="H68" s="153">
        <f t="shared" si="3"/>
        <v>0</v>
      </c>
      <c r="I68" s="153"/>
      <c r="J68" s="66">
        <v>0</v>
      </c>
      <c r="K68" s="67">
        <v>0</v>
      </c>
      <c r="L68" s="67">
        <v>0</v>
      </c>
      <c r="M68" s="67">
        <v>0</v>
      </c>
      <c r="N68" s="67">
        <v>0</v>
      </c>
      <c r="O68" s="56" t="str">
        <f t="shared" si="4"/>
        <v>Not Applicable</v>
      </c>
      <c r="P68" s="56">
        <f t="shared" si="5"/>
        <v>0</v>
      </c>
      <c r="Q68" s="62">
        <f t="shared" si="11"/>
        <v>0</v>
      </c>
      <c r="R68" s="153">
        <f t="shared" si="6"/>
        <v>0</v>
      </c>
      <c r="S68" s="154"/>
      <c r="T68" s="3" t="str">
        <f t="shared" si="8"/>
        <v>LONG</v>
      </c>
    </row>
    <row r="69" spans="1:20">
      <c r="A69" s="48"/>
      <c r="B69" s="50"/>
      <c r="C69" s="56">
        <f t="shared" si="7"/>
        <v>0</v>
      </c>
      <c r="D69" s="57">
        <f t="shared" si="10"/>
        <v>0</v>
      </c>
      <c r="E69" s="58" t="str">
        <f t="shared" si="0"/>
        <v>H</v>
      </c>
      <c r="F69" s="153">
        <f t="shared" si="1"/>
        <v>0</v>
      </c>
      <c r="G69" s="153" t="e">
        <f t="shared" si="2"/>
        <v>#VALUE!</v>
      </c>
      <c r="H69" s="153">
        <f t="shared" si="3"/>
        <v>0</v>
      </c>
      <c r="I69" s="153"/>
      <c r="J69" s="66">
        <v>0</v>
      </c>
      <c r="K69" s="67">
        <v>0</v>
      </c>
      <c r="L69" s="67">
        <v>0</v>
      </c>
      <c r="M69" s="67">
        <v>0</v>
      </c>
      <c r="N69" s="67">
        <v>0</v>
      </c>
      <c r="O69" s="56" t="str">
        <f t="shared" si="4"/>
        <v>Not Applicable</v>
      </c>
      <c r="P69" s="56">
        <f t="shared" si="5"/>
        <v>0</v>
      </c>
      <c r="Q69" s="62">
        <f t="shared" si="11"/>
        <v>0</v>
      </c>
      <c r="R69" s="153">
        <f t="shared" si="6"/>
        <v>0</v>
      </c>
      <c r="S69" s="154"/>
      <c r="T69" s="3" t="str">
        <f t="shared" si="8"/>
        <v>LONG</v>
      </c>
    </row>
    <row r="70" spans="1:20">
      <c r="A70" s="48"/>
      <c r="B70" s="50"/>
      <c r="C70" s="56">
        <f t="shared" si="7"/>
        <v>0</v>
      </c>
      <c r="D70" s="57">
        <f t="shared" si="10"/>
        <v>0</v>
      </c>
      <c r="E70" s="58" t="str">
        <f t="shared" si="0"/>
        <v>H</v>
      </c>
      <c r="F70" s="153">
        <f t="shared" si="1"/>
        <v>0</v>
      </c>
      <c r="G70" s="153" t="e">
        <f t="shared" si="2"/>
        <v>#VALUE!</v>
      </c>
      <c r="H70" s="153">
        <f t="shared" si="3"/>
        <v>0</v>
      </c>
      <c r="I70" s="153"/>
      <c r="J70" s="66">
        <v>0</v>
      </c>
      <c r="K70" s="67">
        <v>0</v>
      </c>
      <c r="L70" s="67">
        <v>0</v>
      </c>
      <c r="M70" s="67">
        <v>0</v>
      </c>
      <c r="N70" s="67">
        <v>0</v>
      </c>
      <c r="O70" s="56" t="str">
        <f t="shared" si="4"/>
        <v>Not Applicable</v>
      </c>
      <c r="P70" s="56">
        <f t="shared" si="5"/>
        <v>0</v>
      </c>
      <c r="Q70" s="62">
        <f t="shared" si="11"/>
        <v>0</v>
      </c>
      <c r="R70" s="153">
        <f t="shared" si="6"/>
        <v>0</v>
      </c>
      <c r="S70" s="154"/>
      <c r="T70" s="3" t="str">
        <f t="shared" si="8"/>
        <v>LONG</v>
      </c>
    </row>
    <row r="71" spans="1:20">
      <c r="A71" s="48"/>
      <c r="B71" s="50"/>
      <c r="C71" s="56">
        <f t="shared" si="7"/>
        <v>0</v>
      </c>
      <c r="D71" s="57">
        <f t="shared" si="10"/>
        <v>0</v>
      </c>
      <c r="E71" s="58" t="str">
        <f t="shared" si="0"/>
        <v>H</v>
      </c>
      <c r="F71" s="153">
        <f t="shared" si="1"/>
        <v>0</v>
      </c>
      <c r="G71" s="153" t="e">
        <f t="shared" si="2"/>
        <v>#VALUE!</v>
      </c>
      <c r="H71" s="153">
        <f t="shared" si="3"/>
        <v>0</v>
      </c>
      <c r="I71" s="153"/>
      <c r="J71" s="66">
        <v>0</v>
      </c>
      <c r="K71" s="67">
        <v>0</v>
      </c>
      <c r="L71" s="67">
        <v>0</v>
      </c>
      <c r="M71" s="67">
        <v>0</v>
      </c>
      <c r="N71" s="67">
        <v>0</v>
      </c>
      <c r="O71" s="56" t="str">
        <f t="shared" si="4"/>
        <v>Not Applicable</v>
      </c>
      <c r="P71" s="56">
        <f t="shared" si="5"/>
        <v>0</v>
      </c>
      <c r="Q71" s="62">
        <f t="shared" si="11"/>
        <v>0</v>
      </c>
      <c r="R71" s="153">
        <f t="shared" si="6"/>
        <v>0</v>
      </c>
      <c r="S71" s="154"/>
      <c r="T71" s="3" t="str">
        <f t="shared" si="8"/>
        <v>LONG</v>
      </c>
    </row>
    <row r="72" spans="1:20">
      <c r="A72" s="48"/>
      <c r="B72" s="50"/>
      <c r="C72" s="56">
        <f t="shared" si="7"/>
        <v>0</v>
      </c>
      <c r="D72" s="57">
        <f t="shared" si="10"/>
        <v>0</v>
      </c>
      <c r="E72" s="58" t="str">
        <f t="shared" si="0"/>
        <v>H</v>
      </c>
      <c r="F72" s="153">
        <f t="shared" si="1"/>
        <v>0</v>
      </c>
      <c r="G72" s="153" t="e">
        <f t="shared" si="2"/>
        <v>#VALUE!</v>
      </c>
      <c r="H72" s="153">
        <f t="shared" si="3"/>
        <v>0</v>
      </c>
      <c r="I72" s="153"/>
      <c r="J72" s="66">
        <v>0</v>
      </c>
      <c r="K72" s="67">
        <v>0</v>
      </c>
      <c r="L72" s="67">
        <v>0</v>
      </c>
      <c r="M72" s="67">
        <v>0</v>
      </c>
      <c r="N72" s="67">
        <v>0</v>
      </c>
      <c r="O72" s="56" t="str">
        <f t="shared" si="4"/>
        <v>Not Applicable</v>
      </c>
      <c r="P72" s="56">
        <f t="shared" si="5"/>
        <v>0</v>
      </c>
      <c r="Q72" s="62">
        <f t="shared" si="11"/>
        <v>0</v>
      </c>
      <c r="R72" s="153">
        <f t="shared" si="6"/>
        <v>0</v>
      </c>
      <c r="S72" s="154"/>
      <c r="T72" s="3" t="str">
        <f t="shared" si="8"/>
        <v>LONG</v>
      </c>
    </row>
    <row r="73" spans="1:20">
      <c r="A73" s="48"/>
      <c r="B73" s="50"/>
      <c r="C73" s="56">
        <f t="shared" ref="C73:C86" si="12">IF(P72&lt;0,0,B73*P72)</f>
        <v>0</v>
      </c>
      <c r="D73" s="57">
        <f t="shared" si="10"/>
        <v>0</v>
      </c>
      <c r="E73" s="58" t="str">
        <f t="shared" ref="E73:E86" si="13" xml:space="preserve">        IF(C73=0,"H",       IF(C73&gt;Q72,   IF(C73*0.9&gt;(Q72+(C73*0.1)),"S", "H"),   IF(C73&lt;Q72,   IF(C73&gt;Q72*0.9,"H","P")   )))</f>
        <v>H</v>
      </c>
      <c r="F73" s="153">
        <f t="shared" ref="F73:F86" si="14">IF(O72="Not Applicable",0,IF(IF(C73&gt;O72*1.1,    IF(C73=0,0,     IF(E73="S",C73-Q72+(C73/10), IF(   Q72-C73-(C73/10)&gt;O72,O72,Q72-C73-(C73/10)))),IF(C73&lt;O72*1.1, IF(C73=0,0,     IF(E73="S",C73-Q72+(C73/10), IF(   Q72-C73-(C73/10)&gt;O72,O72,Q72-C73-(C73/10)))),0))&lt;0,0,IF(C73&gt;O72*1.1,    IF(C73=0,0,     IF(E73="S",C73-Q72-(C73/10), IF(   Q72-C73-(C73/10)&gt;O72,O72,Q72-C73-(C73/10)))),IF(C73&lt;O72*0.9, IF(C73=0,0,     IF(E73="S",C73-Q72-(C73/10), IF(   Q72-C73-(C73/10)&gt;O72,O72,Q72-C73-(C73/10)))),0))))</f>
        <v>0</v>
      </c>
      <c r="G73" s="153" t="e">
        <f t="shared" ref="G73:G86" si="15">IF(S72&gt;E73,(S72-E73-(E73/10)),IF(S72&lt;E73,S72-E73+(E73/10)))</f>
        <v>#VALUE!</v>
      </c>
      <c r="H73" s="153">
        <f t="shared" ref="H73:H86" si="16">IF(J73&gt;0,IF(E73="P",C73+J73,IF(E73="S",C73-J73,0)),C73)</f>
        <v>0</v>
      </c>
      <c r="I73" s="153"/>
      <c r="J73" s="66">
        <v>0</v>
      </c>
      <c r="K73" s="67">
        <v>0</v>
      </c>
      <c r="L73" s="67">
        <v>0</v>
      </c>
      <c r="M73" s="67">
        <v>0</v>
      </c>
      <c r="N73" s="67">
        <v>0</v>
      </c>
      <c r="O73" s="56" t="str">
        <f t="shared" ref="O73:O86" si="17">IF(C73=0,"Not Applicable",IF(J73&gt;0,   IF(E73="P",O72-J73-K73-M73,O72+J73-K73),O72)+L73+N73-M73)</f>
        <v>Not Applicable</v>
      </c>
      <c r="P73" s="56">
        <f t="shared" ref="P73:P86" si="18">IF(J73=0,P72,IF(E73="P",D73+P72,IF(E73="S",P72-D73,P72)))</f>
        <v>0</v>
      </c>
      <c r="Q73" s="62">
        <f t="shared" si="11"/>
        <v>0</v>
      </c>
      <c r="R73" s="153">
        <f t="shared" ref="R73:R86" si="19">IF(C73=0,0,O73+H73)</f>
        <v>0</v>
      </c>
      <c r="S73" s="154"/>
      <c r="T73" s="3" t="str">
        <f t="shared" si="8"/>
        <v>LONG</v>
      </c>
    </row>
    <row r="74" spans="1:20">
      <c r="A74" s="48"/>
      <c r="B74" s="50"/>
      <c r="C74" s="56">
        <f t="shared" si="12"/>
        <v>0</v>
      </c>
      <c r="D74" s="57">
        <f t="shared" si="10"/>
        <v>0</v>
      </c>
      <c r="E74" s="58" t="str">
        <f t="shared" si="13"/>
        <v>H</v>
      </c>
      <c r="F74" s="153">
        <f t="shared" si="14"/>
        <v>0</v>
      </c>
      <c r="G74" s="153" t="e">
        <f t="shared" si="15"/>
        <v>#VALUE!</v>
      </c>
      <c r="H74" s="153">
        <f t="shared" si="16"/>
        <v>0</v>
      </c>
      <c r="I74" s="153"/>
      <c r="J74" s="66">
        <v>0</v>
      </c>
      <c r="K74" s="67">
        <v>0</v>
      </c>
      <c r="L74" s="67">
        <v>0</v>
      </c>
      <c r="M74" s="67">
        <v>0</v>
      </c>
      <c r="N74" s="67">
        <v>0</v>
      </c>
      <c r="O74" s="56" t="str">
        <f t="shared" si="17"/>
        <v>Not Applicable</v>
      </c>
      <c r="P74" s="56">
        <f t="shared" si="18"/>
        <v>0</v>
      </c>
      <c r="Q74" s="62">
        <f t="shared" si="11"/>
        <v>0</v>
      </c>
      <c r="R74" s="153">
        <f t="shared" si="19"/>
        <v>0</v>
      </c>
      <c r="S74" s="154"/>
      <c r="T74" s="3" t="str">
        <f t="shared" si="8"/>
        <v>LONG</v>
      </c>
    </row>
    <row r="75" spans="1:20">
      <c r="A75" s="48"/>
      <c r="B75" s="50"/>
      <c r="C75" s="56">
        <f t="shared" si="12"/>
        <v>0</v>
      </c>
      <c r="D75" s="57">
        <f t="shared" si="10"/>
        <v>0</v>
      </c>
      <c r="E75" s="58" t="str">
        <f t="shared" si="13"/>
        <v>H</v>
      </c>
      <c r="F75" s="153">
        <f t="shared" si="14"/>
        <v>0</v>
      </c>
      <c r="G75" s="153" t="e">
        <f t="shared" si="15"/>
        <v>#VALUE!</v>
      </c>
      <c r="H75" s="153">
        <f t="shared" si="16"/>
        <v>0</v>
      </c>
      <c r="I75" s="153"/>
      <c r="J75" s="66">
        <v>0</v>
      </c>
      <c r="K75" s="67">
        <v>0</v>
      </c>
      <c r="L75" s="67">
        <v>0</v>
      </c>
      <c r="M75" s="67">
        <v>0</v>
      </c>
      <c r="N75" s="67">
        <v>0</v>
      </c>
      <c r="O75" s="56" t="str">
        <f t="shared" si="17"/>
        <v>Not Applicable</v>
      </c>
      <c r="P75" s="56">
        <f t="shared" si="18"/>
        <v>0</v>
      </c>
      <c r="Q75" s="62">
        <f t="shared" si="11"/>
        <v>0</v>
      </c>
      <c r="R75" s="153">
        <f t="shared" si="19"/>
        <v>0</v>
      </c>
      <c r="S75" s="154"/>
      <c r="T75" s="3" t="str">
        <f t="shared" ref="T75:T86" si="20">IF(P75&lt;0,"SHORT","LONG")</f>
        <v>LONG</v>
      </c>
    </row>
    <row r="76" spans="1:20">
      <c r="A76" s="48"/>
      <c r="B76" s="50"/>
      <c r="C76" s="56">
        <f t="shared" si="12"/>
        <v>0</v>
      </c>
      <c r="D76" s="57">
        <f t="shared" si="10"/>
        <v>0</v>
      </c>
      <c r="E76" s="58" t="str">
        <f t="shared" si="13"/>
        <v>H</v>
      </c>
      <c r="F76" s="153">
        <f t="shared" si="14"/>
        <v>0</v>
      </c>
      <c r="G76" s="153" t="e">
        <f t="shared" si="15"/>
        <v>#VALUE!</v>
      </c>
      <c r="H76" s="153">
        <f t="shared" si="16"/>
        <v>0</v>
      </c>
      <c r="I76" s="153"/>
      <c r="J76" s="66">
        <v>0</v>
      </c>
      <c r="K76" s="67">
        <v>0</v>
      </c>
      <c r="L76" s="67">
        <v>0</v>
      </c>
      <c r="M76" s="67">
        <v>0</v>
      </c>
      <c r="N76" s="67">
        <v>0</v>
      </c>
      <c r="O76" s="56" t="str">
        <f t="shared" si="17"/>
        <v>Not Applicable</v>
      </c>
      <c r="P76" s="56">
        <f t="shared" si="18"/>
        <v>0</v>
      </c>
      <c r="Q76" s="62">
        <f t="shared" si="11"/>
        <v>0</v>
      </c>
      <c r="R76" s="153">
        <f t="shared" si="19"/>
        <v>0</v>
      </c>
      <c r="S76" s="154"/>
      <c r="T76" s="3" t="str">
        <f t="shared" si="20"/>
        <v>LONG</v>
      </c>
    </row>
    <row r="77" spans="1:20">
      <c r="A77" s="48"/>
      <c r="B77" s="50"/>
      <c r="C77" s="56">
        <f t="shared" si="12"/>
        <v>0</v>
      </c>
      <c r="D77" s="57">
        <f t="shared" si="10"/>
        <v>0</v>
      </c>
      <c r="E77" s="58" t="str">
        <f t="shared" si="13"/>
        <v>H</v>
      </c>
      <c r="F77" s="153">
        <f t="shared" si="14"/>
        <v>0</v>
      </c>
      <c r="G77" s="153" t="e">
        <f t="shared" si="15"/>
        <v>#VALUE!</v>
      </c>
      <c r="H77" s="153">
        <f t="shared" si="16"/>
        <v>0</v>
      </c>
      <c r="I77" s="153"/>
      <c r="J77" s="66">
        <v>0</v>
      </c>
      <c r="K77" s="67">
        <v>0</v>
      </c>
      <c r="L77" s="67">
        <v>0</v>
      </c>
      <c r="M77" s="67">
        <v>0</v>
      </c>
      <c r="N77" s="67">
        <v>0</v>
      </c>
      <c r="O77" s="56" t="str">
        <f t="shared" si="17"/>
        <v>Not Applicable</v>
      </c>
      <c r="P77" s="56">
        <f t="shared" si="18"/>
        <v>0</v>
      </c>
      <c r="Q77" s="62">
        <f t="shared" si="11"/>
        <v>0</v>
      </c>
      <c r="R77" s="153">
        <f t="shared" si="19"/>
        <v>0</v>
      </c>
      <c r="S77" s="154"/>
      <c r="T77" s="3" t="str">
        <f t="shared" si="20"/>
        <v>LONG</v>
      </c>
    </row>
    <row r="78" spans="1:20">
      <c r="A78" s="48"/>
      <c r="B78" s="50"/>
      <c r="C78" s="56">
        <f t="shared" si="12"/>
        <v>0</v>
      </c>
      <c r="D78" s="57">
        <f t="shared" ref="D78:D86" si="21">IF(B78=0,0,F78/B78)</f>
        <v>0</v>
      </c>
      <c r="E78" s="58" t="str">
        <f t="shared" si="13"/>
        <v>H</v>
      </c>
      <c r="F78" s="153">
        <f t="shared" si="14"/>
        <v>0</v>
      </c>
      <c r="G78" s="153" t="e">
        <f t="shared" si="15"/>
        <v>#VALUE!</v>
      </c>
      <c r="H78" s="153">
        <f t="shared" si="16"/>
        <v>0</v>
      </c>
      <c r="I78" s="153"/>
      <c r="J78" s="66">
        <v>0</v>
      </c>
      <c r="K78" s="67">
        <v>0</v>
      </c>
      <c r="L78" s="67">
        <v>0</v>
      </c>
      <c r="M78" s="67">
        <v>0</v>
      </c>
      <c r="N78" s="67">
        <v>0</v>
      </c>
      <c r="O78" s="56" t="str">
        <f t="shared" si="17"/>
        <v>Not Applicable</v>
      </c>
      <c r="P78" s="56">
        <f t="shared" si="18"/>
        <v>0</v>
      </c>
      <c r="Q78" s="62">
        <f t="shared" si="11"/>
        <v>0</v>
      </c>
      <c r="R78" s="153">
        <f t="shared" si="19"/>
        <v>0</v>
      </c>
      <c r="S78" s="154"/>
      <c r="T78" s="3" t="str">
        <f t="shared" si="20"/>
        <v>LONG</v>
      </c>
    </row>
    <row r="79" spans="1:20">
      <c r="A79" s="48"/>
      <c r="B79" s="50"/>
      <c r="C79" s="56">
        <f t="shared" si="12"/>
        <v>0</v>
      </c>
      <c r="D79" s="57">
        <f t="shared" si="21"/>
        <v>0</v>
      </c>
      <c r="E79" s="58" t="str">
        <f t="shared" si="13"/>
        <v>H</v>
      </c>
      <c r="F79" s="153">
        <f t="shared" si="14"/>
        <v>0</v>
      </c>
      <c r="G79" s="153" t="e">
        <f t="shared" si="15"/>
        <v>#VALUE!</v>
      </c>
      <c r="H79" s="153">
        <f t="shared" si="16"/>
        <v>0</v>
      </c>
      <c r="I79" s="153"/>
      <c r="J79" s="66">
        <v>0</v>
      </c>
      <c r="K79" s="67">
        <v>0</v>
      </c>
      <c r="L79" s="67">
        <v>0</v>
      </c>
      <c r="M79" s="67">
        <v>0</v>
      </c>
      <c r="N79" s="67">
        <v>0</v>
      </c>
      <c r="O79" s="56" t="str">
        <f t="shared" si="17"/>
        <v>Not Applicable</v>
      </c>
      <c r="P79" s="56">
        <f t="shared" si="18"/>
        <v>0</v>
      </c>
      <c r="Q79" s="62">
        <f t="shared" si="11"/>
        <v>0</v>
      </c>
      <c r="R79" s="153">
        <f t="shared" si="19"/>
        <v>0</v>
      </c>
      <c r="S79" s="154"/>
      <c r="T79" s="3" t="str">
        <f t="shared" si="20"/>
        <v>LONG</v>
      </c>
    </row>
    <row r="80" spans="1:20">
      <c r="A80" s="48"/>
      <c r="B80" s="50"/>
      <c r="C80" s="56">
        <f t="shared" si="12"/>
        <v>0</v>
      </c>
      <c r="D80" s="57">
        <f t="shared" si="21"/>
        <v>0</v>
      </c>
      <c r="E80" s="58" t="str">
        <f t="shared" si="13"/>
        <v>H</v>
      </c>
      <c r="F80" s="153">
        <f t="shared" si="14"/>
        <v>0</v>
      </c>
      <c r="G80" s="153" t="e">
        <f t="shared" si="15"/>
        <v>#VALUE!</v>
      </c>
      <c r="H80" s="153">
        <f t="shared" si="16"/>
        <v>0</v>
      </c>
      <c r="I80" s="153"/>
      <c r="J80" s="66">
        <v>0</v>
      </c>
      <c r="K80" s="67">
        <v>0</v>
      </c>
      <c r="L80" s="67">
        <v>0</v>
      </c>
      <c r="M80" s="67">
        <v>0</v>
      </c>
      <c r="N80" s="67">
        <v>0</v>
      </c>
      <c r="O80" s="56" t="str">
        <f t="shared" si="17"/>
        <v>Not Applicable</v>
      </c>
      <c r="P80" s="56">
        <f t="shared" si="18"/>
        <v>0</v>
      </c>
      <c r="Q80" s="62">
        <f t="shared" si="11"/>
        <v>0</v>
      </c>
      <c r="R80" s="153">
        <f t="shared" si="19"/>
        <v>0</v>
      </c>
      <c r="S80" s="154"/>
      <c r="T80" s="3" t="str">
        <f t="shared" si="20"/>
        <v>LONG</v>
      </c>
    </row>
    <row r="81" spans="1:20">
      <c r="A81" s="48"/>
      <c r="B81" s="50"/>
      <c r="C81" s="56">
        <f t="shared" si="12"/>
        <v>0</v>
      </c>
      <c r="D81" s="57">
        <f t="shared" si="21"/>
        <v>0</v>
      </c>
      <c r="E81" s="58" t="str">
        <f t="shared" si="13"/>
        <v>H</v>
      </c>
      <c r="F81" s="153">
        <f t="shared" si="14"/>
        <v>0</v>
      </c>
      <c r="G81" s="153" t="e">
        <f t="shared" si="15"/>
        <v>#VALUE!</v>
      </c>
      <c r="H81" s="153">
        <f t="shared" si="16"/>
        <v>0</v>
      </c>
      <c r="I81" s="153"/>
      <c r="J81" s="66">
        <v>0</v>
      </c>
      <c r="K81" s="67">
        <v>0</v>
      </c>
      <c r="L81" s="67">
        <v>0</v>
      </c>
      <c r="M81" s="67">
        <v>0</v>
      </c>
      <c r="N81" s="67">
        <v>0</v>
      </c>
      <c r="O81" s="56" t="str">
        <f t="shared" si="17"/>
        <v>Not Applicable</v>
      </c>
      <c r="P81" s="56">
        <f t="shared" si="18"/>
        <v>0</v>
      </c>
      <c r="Q81" s="62">
        <f t="shared" si="11"/>
        <v>0</v>
      </c>
      <c r="R81" s="153">
        <f t="shared" si="19"/>
        <v>0</v>
      </c>
      <c r="S81" s="154"/>
      <c r="T81" s="3" t="str">
        <f t="shared" si="20"/>
        <v>LONG</v>
      </c>
    </row>
    <row r="82" spans="1:20">
      <c r="A82" s="48"/>
      <c r="B82" s="50"/>
      <c r="C82" s="56">
        <f t="shared" si="12"/>
        <v>0</v>
      </c>
      <c r="D82" s="57">
        <f t="shared" si="21"/>
        <v>0</v>
      </c>
      <c r="E82" s="58" t="str">
        <f t="shared" si="13"/>
        <v>H</v>
      </c>
      <c r="F82" s="153">
        <f t="shared" si="14"/>
        <v>0</v>
      </c>
      <c r="G82" s="153" t="e">
        <f t="shared" si="15"/>
        <v>#VALUE!</v>
      </c>
      <c r="H82" s="153">
        <f t="shared" si="16"/>
        <v>0</v>
      </c>
      <c r="I82" s="153"/>
      <c r="J82" s="66">
        <v>0</v>
      </c>
      <c r="K82" s="67">
        <v>0</v>
      </c>
      <c r="L82" s="67">
        <v>0</v>
      </c>
      <c r="M82" s="67">
        <v>0</v>
      </c>
      <c r="N82" s="67">
        <v>0</v>
      </c>
      <c r="O82" s="56" t="str">
        <f t="shared" si="17"/>
        <v>Not Applicable</v>
      </c>
      <c r="P82" s="56">
        <f t="shared" si="18"/>
        <v>0</v>
      </c>
      <c r="Q82" s="62">
        <f t="shared" si="11"/>
        <v>0</v>
      </c>
      <c r="R82" s="153">
        <f t="shared" si="19"/>
        <v>0</v>
      </c>
      <c r="S82" s="154"/>
      <c r="T82" s="3" t="str">
        <f t="shared" si="20"/>
        <v>LONG</v>
      </c>
    </row>
    <row r="83" spans="1:20">
      <c r="A83" s="48"/>
      <c r="B83" s="50"/>
      <c r="C83" s="56">
        <f t="shared" si="12"/>
        <v>0</v>
      </c>
      <c r="D83" s="57">
        <f t="shared" si="21"/>
        <v>0</v>
      </c>
      <c r="E83" s="58" t="str">
        <f t="shared" si="13"/>
        <v>H</v>
      </c>
      <c r="F83" s="153">
        <f t="shared" si="14"/>
        <v>0</v>
      </c>
      <c r="G83" s="153" t="e">
        <f t="shared" si="15"/>
        <v>#VALUE!</v>
      </c>
      <c r="H83" s="153">
        <f t="shared" si="16"/>
        <v>0</v>
      </c>
      <c r="I83" s="153"/>
      <c r="J83" s="66">
        <v>0</v>
      </c>
      <c r="K83" s="67">
        <v>0</v>
      </c>
      <c r="L83" s="67">
        <v>0</v>
      </c>
      <c r="M83" s="67">
        <v>0</v>
      </c>
      <c r="N83" s="67">
        <v>0</v>
      </c>
      <c r="O83" s="56" t="str">
        <f t="shared" si="17"/>
        <v>Not Applicable</v>
      </c>
      <c r="P83" s="56">
        <f t="shared" si="18"/>
        <v>0</v>
      </c>
      <c r="Q83" s="62">
        <f t="shared" si="11"/>
        <v>0</v>
      </c>
      <c r="R83" s="153">
        <f t="shared" si="19"/>
        <v>0</v>
      </c>
      <c r="S83" s="154"/>
      <c r="T83" s="3" t="str">
        <f t="shared" si="20"/>
        <v>LONG</v>
      </c>
    </row>
    <row r="84" spans="1:20">
      <c r="A84" s="48"/>
      <c r="B84" s="50"/>
      <c r="C84" s="56">
        <f t="shared" si="12"/>
        <v>0</v>
      </c>
      <c r="D84" s="57">
        <f t="shared" si="21"/>
        <v>0</v>
      </c>
      <c r="E84" s="58" t="str">
        <f t="shared" si="13"/>
        <v>H</v>
      </c>
      <c r="F84" s="153">
        <f t="shared" si="14"/>
        <v>0</v>
      </c>
      <c r="G84" s="153" t="e">
        <f t="shared" si="15"/>
        <v>#VALUE!</v>
      </c>
      <c r="H84" s="153">
        <f t="shared" si="16"/>
        <v>0</v>
      </c>
      <c r="I84" s="153"/>
      <c r="J84" s="66">
        <v>0</v>
      </c>
      <c r="K84" s="67">
        <v>0</v>
      </c>
      <c r="L84" s="67">
        <v>0</v>
      </c>
      <c r="M84" s="67">
        <v>0</v>
      </c>
      <c r="N84" s="67">
        <v>0</v>
      </c>
      <c r="O84" s="56" t="str">
        <f t="shared" si="17"/>
        <v>Not Applicable</v>
      </c>
      <c r="P84" s="56">
        <f t="shared" si="18"/>
        <v>0</v>
      </c>
      <c r="Q84" s="62">
        <f t="shared" si="11"/>
        <v>0</v>
      </c>
      <c r="R84" s="153">
        <f t="shared" si="19"/>
        <v>0</v>
      </c>
      <c r="S84" s="154"/>
      <c r="T84" s="3" t="str">
        <f t="shared" si="20"/>
        <v>LONG</v>
      </c>
    </row>
    <row r="85" spans="1:20">
      <c r="A85" s="48"/>
      <c r="B85" s="50"/>
      <c r="C85" s="56">
        <f t="shared" si="12"/>
        <v>0</v>
      </c>
      <c r="D85" s="57">
        <f t="shared" si="21"/>
        <v>0</v>
      </c>
      <c r="E85" s="58" t="str">
        <f t="shared" si="13"/>
        <v>H</v>
      </c>
      <c r="F85" s="153">
        <f t="shared" si="14"/>
        <v>0</v>
      </c>
      <c r="G85" s="153" t="e">
        <f t="shared" si="15"/>
        <v>#VALUE!</v>
      </c>
      <c r="H85" s="153">
        <f t="shared" si="16"/>
        <v>0</v>
      </c>
      <c r="I85" s="153"/>
      <c r="J85" s="66">
        <v>0</v>
      </c>
      <c r="K85" s="67">
        <v>0</v>
      </c>
      <c r="L85" s="67">
        <v>0</v>
      </c>
      <c r="M85" s="67">
        <v>0</v>
      </c>
      <c r="N85" s="67">
        <v>0</v>
      </c>
      <c r="O85" s="56" t="str">
        <f t="shared" si="17"/>
        <v>Not Applicable</v>
      </c>
      <c r="P85" s="56">
        <f t="shared" si="18"/>
        <v>0</v>
      </c>
      <c r="Q85" s="62">
        <f t="shared" si="11"/>
        <v>0</v>
      </c>
      <c r="R85" s="153">
        <f t="shared" si="19"/>
        <v>0</v>
      </c>
      <c r="S85" s="154"/>
      <c r="T85" s="3" t="str">
        <f t="shared" si="20"/>
        <v>LONG</v>
      </c>
    </row>
    <row r="86" spans="1:20" ht="15.25" thickBot="1">
      <c r="A86" s="51"/>
      <c r="B86" s="52"/>
      <c r="C86" s="56">
        <f t="shared" si="12"/>
        <v>0</v>
      </c>
      <c r="D86" s="57">
        <f t="shared" si="21"/>
        <v>0</v>
      </c>
      <c r="E86" s="58" t="str">
        <f t="shared" si="13"/>
        <v>H</v>
      </c>
      <c r="F86" s="153">
        <f t="shared" si="14"/>
        <v>0</v>
      </c>
      <c r="G86" s="153" t="e">
        <f t="shared" si="15"/>
        <v>#VALUE!</v>
      </c>
      <c r="H86" s="153">
        <f t="shared" si="16"/>
        <v>0</v>
      </c>
      <c r="I86" s="153"/>
      <c r="J86" s="66">
        <v>0</v>
      </c>
      <c r="K86" s="68">
        <v>0</v>
      </c>
      <c r="L86" s="68">
        <v>0</v>
      </c>
      <c r="M86" s="68">
        <v>0</v>
      </c>
      <c r="N86" s="69">
        <v>0</v>
      </c>
      <c r="O86" s="56" t="str">
        <f t="shared" si="17"/>
        <v>Not Applicable</v>
      </c>
      <c r="P86" s="56">
        <f t="shared" si="18"/>
        <v>0</v>
      </c>
      <c r="Q86" s="62">
        <f t="shared" si="11"/>
        <v>0</v>
      </c>
      <c r="R86" s="153">
        <f t="shared" si="19"/>
        <v>0</v>
      </c>
      <c r="S86" s="154"/>
      <c r="T86" s="3" t="str">
        <f t="shared" si="20"/>
        <v>LONG</v>
      </c>
    </row>
  </sheetData>
  <sheetProtection algorithmName="SHA-512" hashValue="MoGa4xnp26ACoOBLknPoPNns+CvaGqkRCdkEl45l5HqB1g1QzIg/oB+uOymea8XmNMHlcZ77jpAm8a8Aq6E8fA==" saltValue="fWnejuLwEjYE4n5NTn5CBQ==" spinCount="100000" sheet="1" objects="1" scenarios="1" selectLockedCells="1"/>
  <protectedRanges>
    <protectedRange sqref="K8:K86 C8:D86" name="Range2"/>
    <protectedRange sqref="E2 A8:B86" name="Range1"/>
    <protectedRange sqref="L8:N86" name="Range3"/>
  </protectedRanges>
  <mergeCells count="262">
    <mergeCell ref="A4:G4"/>
    <mergeCell ref="H4:I4"/>
    <mergeCell ref="A5:G5"/>
    <mergeCell ref="H5:I5"/>
    <mergeCell ref="A6:A7"/>
    <mergeCell ref="E6:E7"/>
    <mergeCell ref="F6:G7"/>
    <mergeCell ref="H6:I7"/>
    <mergeCell ref="A1:S1"/>
    <mergeCell ref="A2:D2"/>
    <mergeCell ref="E2:I2"/>
    <mergeCell ref="A3:G3"/>
    <mergeCell ref="H3:I3"/>
    <mergeCell ref="L3:O3"/>
    <mergeCell ref="P3:R3"/>
    <mergeCell ref="K4:L4"/>
    <mergeCell ref="F9:G9"/>
    <mergeCell ref="H9:I9"/>
    <mergeCell ref="R9:S9"/>
    <mergeCell ref="F10:G10"/>
    <mergeCell ref="H10:I10"/>
    <mergeCell ref="R10:S10"/>
    <mergeCell ref="Q6:Q7"/>
    <mergeCell ref="R6:S7"/>
    <mergeCell ref="T6:T7"/>
    <mergeCell ref="F8:G8"/>
    <mergeCell ref="H8:I8"/>
    <mergeCell ref="R8:S8"/>
    <mergeCell ref="K6:K7"/>
    <mergeCell ref="L6:L7"/>
    <mergeCell ref="M6:M7"/>
    <mergeCell ref="N6:N7"/>
    <mergeCell ref="O6:O7"/>
    <mergeCell ref="P6:P7"/>
    <mergeCell ref="F13:G13"/>
    <mergeCell ref="H13:I13"/>
    <mergeCell ref="R13:S13"/>
    <mergeCell ref="F14:G14"/>
    <mergeCell ref="H14:I14"/>
    <mergeCell ref="R14:S14"/>
    <mergeCell ref="F11:G11"/>
    <mergeCell ref="H11:I11"/>
    <mergeCell ref="R11:S11"/>
    <mergeCell ref="F12:G12"/>
    <mergeCell ref="H12:I12"/>
    <mergeCell ref="R12:S12"/>
    <mergeCell ref="F17:G17"/>
    <mergeCell ref="H17:I17"/>
    <mergeCell ref="R17:S17"/>
    <mergeCell ref="F18:G18"/>
    <mergeCell ref="H18:I18"/>
    <mergeCell ref="R18:S18"/>
    <mergeCell ref="F15:G15"/>
    <mergeCell ref="H15:I15"/>
    <mergeCell ref="R15:S15"/>
    <mergeCell ref="F16:G16"/>
    <mergeCell ref="H16:I16"/>
    <mergeCell ref="R16:S16"/>
    <mergeCell ref="F21:G21"/>
    <mergeCell ref="H21:I21"/>
    <mergeCell ref="R21:S21"/>
    <mergeCell ref="F22:G22"/>
    <mergeCell ref="H22:I22"/>
    <mergeCell ref="R22:S22"/>
    <mergeCell ref="F19:G19"/>
    <mergeCell ref="H19:I19"/>
    <mergeCell ref="R19:S19"/>
    <mergeCell ref="F20:G20"/>
    <mergeCell ref="H20:I20"/>
    <mergeCell ref="R20:S20"/>
    <mergeCell ref="F25:G25"/>
    <mergeCell ref="H25:I25"/>
    <mergeCell ref="R25:S25"/>
    <mergeCell ref="F26:G26"/>
    <mergeCell ref="H26:I26"/>
    <mergeCell ref="R26:S26"/>
    <mergeCell ref="F23:G23"/>
    <mergeCell ref="H23:I23"/>
    <mergeCell ref="R23:S23"/>
    <mergeCell ref="F24:G24"/>
    <mergeCell ref="H24:I24"/>
    <mergeCell ref="R24:S24"/>
    <mergeCell ref="F29:G29"/>
    <mergeCell ref="H29:I29"/>
    <mergeCell ref="R29:S29"/>
    <mergeCell ref="F30:G30"/>
    <mergeCell ref="H30:I30"/>
    <mergeCell ref="R30:S30"/>
    <mergeCell ref="F27:G27"/>
    <mergeCell ref="H27:I27"/>
    <mergeCell ref="R27:S27"/>
    <mergeCell ref="F28:G28"/>
    <mergeCell ref="H28:I28"/>
    <mergeCell ref="R28:S28"/>
    <mergeCell ref="F33:G33"/>
    <mergeCell ref="H33:I33"/>
    <mergeCell ref="R33:S33"/>
    <mergeCell ref="F34:G34"/>
    <mergeCell ref="H34:I34"/>
    <mergeCell ref="R34:S34"/>
    <mergeCell ref="F31:G31"/>
    <mergeCell ref="H31:I31"/>
    <mergeCell ref="R31:S31"/>
    <mergeCell ref="F32:G32"/>
    <mergeCell ref="H32:I32"/>
    <mergeCell ref="R32:S32"/>
    <mergeCell ref="F37:G37"/>
    <mergeCell ref="H37:I37"/>
    <mergeCell ref="R37:S37"/>
    <mergeCell ref="F38:G38"/>
    <mergeCell ref="H38:I38"/>
    <mergeCell ref="R38:S38"/>
    <mergeCell ref="F35:G35"/>
    <mergeCell ref="H35:I35"/>
    <mergeCell ref="R35:S35"/>
    <mergeCell ref="F36:G36"/>
    <mergeCell ref="H36:I36"/>
    <mergeCell ref="R36:S36"/>
    <mergeCell ref="F41:G41"/>
    <mergeCell ref="H41:I41"/>
    <mergeCell ref="R41:S41"/>
    <mergeCell ref="F42:G42"/>
    <mergeCell ref="H42:I42"/>
    <mergeCell ref="R42:S42"/>
    <mergeCell ref="F39:G39"/>
    <mergeCell ref="H39:I39"/>
    <mergeCell ref="R39:S39"/>
    <mergeCell ref="F40:G40"/>
    <mergeCell ref="H40:I40"/>
    <mergeCell ref="R40:S40"/>
    <mergeCell ref="F45:G45"/>
    <mergeCell ref="H45:I45"/>
    <mergeCell ref="R45:S45"/>
    <mergeCell ref="F46:G46"/>
    <mergeCell ref="H46:I46"/>
    <mergeCell ref="R46:S46"/>
    <mergeCell ref="F43:G43"/>
    <mergeCell ref="H43:I43"/>
    <mergeCell ref="R43:S43"/>
    <mergeCell ref="F44:G44"/>
    <mergeCell ref="H44:I44"/>
    <mergeCell ref="R44:S44"/>
    <mergeCell ref="F49:G49"/>
    <mergeCell ref="H49:I49"/>
    <mergeCell ref="R49:S49"/>
    <mergeCell ref="F50:G50"/>
    <mergeCell ref="H50:I50"/>
    <mergeCell ref="R50:S50"/>
    <mergeCell ref="F47:G47"/>
    <mergeCell ref="H47:I47"/>
    <mergeCell ref="R47:S47"/>
    <mergeCell ref="F48:G48"/>
    <mergeCell ref="H48:I48"/>
    <mergeCell ref="R48:S48"/>
    <mergeCell ref="F53:G53"/>
    <mergeCell ref="H53:I53"/>
    <mergeCell ref="R53:S53"/>
    <mergeCell ref="F54:G54"/>
    <mergeCell ref="H54:I54"/>
    <mergeCell ref="R54:S54"/>
    <mergeCell ref="F51:G51"/>
    <mergeCell ref="H51:I51"/>
    <mergeCell ref="R51:S51"/>
    <mergeCell ref="F52:G52"/>
    <mergeCell ref="H52:I52"/>
    <mergeCell ref="R52:S52"/>
    <mergeCell ref="F57:G57"/>
    <mergeCell ref="H57:I57"/>
    <mergeCell ref="R57:S57"/>
    <mergeCell ref="F58:G58"/>
    <mergeCell ref="H58:I58"/>
    <mergeCell ref="R58:S58"/>
    <mergeCell ref="F55:G55"/>
    <mergeCell ref="H55:I55"/>
    <mergeCell ref="R55:S55"/>
    <mergeCell ref="F56:G56"/>
    <mergeCell ref="H56:I56"/>
    <mergeCell ref="R56:S56"/>
    <mergeCell ref="F61:G61"/>
    <mergeCell ref="H61:I61"/>
    <mergeCell ref="R61:S61"/>
    <mergeCell ref="F62:G62"/>
    <mergeCell ref="H62:I62"/>
    <mergeCell ref="R62:S62"/>
    <mergeCell ref="F59:G59"/>
    <mergeCell ref="H59:I59"/>
    <mergeCell ref="R59:S59"/>
    <mergeCell ref="F60:G60"/>
    <mergeCell ref="H60:I60"/>
    <mergeCell ref="R60:S60"/>
    <mergeCell ref="F65:G65"/>
    <mergeCell ref="H65:I65"/>
    <mergeCell ref="R65:S65"/>
    <mergeCell ref="F66:G66"/>
    <mergeCell ref="H66:I66"/>
    <mergeCell ref="R66:S66"/>
    <mergeCell ref="F63:G63"/>
    <mergeCell ref="H63:I63"/>
    <mergeCell ref="R63:S63"/>
    <mergeCell ref="F64:G64"/>
    <mergeCell ref="H64:I64"/>
    <mergeCell ref="R64:S64"/>
    <mergeCell ref="F69:G69"/>
    <mergeCell ref="H69:I69"/>
    <mergeCell ref="R69:S69"/>
    <mergeCell ref="F70:G70"/>
    <mergeCell ref="H70:I70"/>
    <mergeCell ref="R70:S70"/>
    <mergeCell ref="F67:G67"/>
    <mergeCell ref="H67:I67"/>
    <mergeCell ref="R67:S67"/>
    <mergeCell ref="F68:G68"/>
    <mergeCell ref="H68:I68"/>
    <mergeCell ref="R68:S68"/>
    <mergeCell ref="F73:G73"/>
    <mergeCell ref="H73:I73"/>
    <mergeCell ref="R73:S73"/>
    <mergeCell ref="F74:G74"/>
    <mergeCell ref="H74:I74"/>
    <mergeCell ref="R74:S74"/>
    <mergeCell ref="F71:G71"/>
    <mergeCell ref="H71:I71"/>
    <mergeCell ref="R71:S71"/>
    <mergeCell ref="F72:G72"/>
    <mergeCell ref="H72:I72"/>
    <mergeCell ref="R72:S72"/>
    <mergeCell ref="F77:G77"/>
    <mergeCell ref="H77:I77"/>
    <mergeCell ref="R77:S77"/>
    <mergeCell ref="F78:G78"/>
    <mergeCell ref="H78:I78"/>
    <mergeCell ref="R78:S78"/>
    <mergeCell ref="F75:G75"/>
    <mergeCell ref="H75:I75"/>
    <mergeCell ref="R75:S75"/>
    <mergeCell ref="F76:G76"/>
    <mergeCell ref="H76:I76"/>
    <mergeCell ref="R76:S76"/>
    <mergeCell ref="F85:G85"/>
    <mergeCell ref="H85:I85"/>
    <mergeCell ref="R85:S85"/>
    <mergeCell ref="F86:G86"/>
    <mergeCell ref="H86:I86"/>
    <mergeCell ref="R86:S86"/>
    <mergeCell ref="F83:G83"/>
    <mergeCell ref="H83:I83"/>
    <mergeCell ref="R83:S83"/>
    <mergeCell ref="F84:G84"/>
    <mergeCell ref="H84:I84"/>
    <mergeCell ref="R84:S84"/>
    <mergeCell ref="F81:G81"/>
    <mergeCell ref="H81:I81"/>
    <mergeCell ref="R81:S81"/>
    <mergeCell ref="F82:G82"/>
    <mergeCell ref="H82:I82"/>
    <mergeCell ref="R82:S82"/>
    <mergeCell ref="F79:G79"/>
    <mergeCell ref="H79:I79"/>
    <mergeCell ref="R79:S79"/>
    <mergeCell ref="F80:G80"/>
    <mergeCell ref="H80:I80"/>
    <mergeCell ref="R80:S80"/>
  </mergeCells>
  <pageMargins left="0.75" right="0.75" top="1" bottom="1" header="0.5" footer="0.5"/>
  <pageSetup scale="66" orientation="landscape" horizontalDpi="4294967293" r:id="rId1"/>
  <headerFooter alignWithMargins="0"/>
  <rowBreaks count="1" manualBreakCount="1">
    <brk id="48" max="16383" man="1"/>
  </rowBreaks>
  <colBreaks count="1" manualBreakCount="1">
    <brk id="1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2DF8A-60C2-4AB6-9C77-CA8BE2F00D4D}">
  <sheetPr codeName="Sheet7">
    <tabColor rgb="FFFF0000"/>
  </sheetPr>
  <dimension ref="A6:I65"/>
  <sheetViews>
    <sheetView workbookViewId="0">
      <selection activeCell="B12" sqref="B12"/>
    </sheetView>
  </sheetViews>
  <sheetFormatPr defaultRowHeight="14.6"/>
  <cols>
    <col min="1" max="1" width="26.84375" style="23" customWidth="1"/>
    <col min="2" max="2" width="31.19140625" style="23" customWidth="1"/>
    <col min="3" max="3" width="9.3046875" customWidth="1"/>
    <col min="6" max="7" width="8.921875" style="23"/>
    <col min="9" max="9" width="8.921875" style="23"/>
  </cols>
  <sheetData>
    <row r="6" spans="1:9" s="25" customFormat="1">
      <c r="A6" s="24" t="s">
        <v>114</v>
      </c>
      <c r="B6" s="24" t="s">
        <v>115</v>
      </c>
      <c r="C6" s="25" t="s">
        <v>110</v>
      </c>
      <c r="D6" s="25" t="s">
        <v>112</v>
      </c>
      <c r="E6" s="25" t="s">
        <v>113</v>
      </c>
      <c r="F6" s="24" t="s">
        <v>111</v>
      </c>
      <c r="G6" s="24" t="s">
        <v>125</v>
      </c>
      <c r="H6" s="25" t="s">
        <v>126</v>
      </c>
      <c r="I6" s="24" t="s">
        <v>124</v>
      </c>
    </row>
    <row r="7" spans="1:9">
      <c r="A7" s="180">
        <f>DATA!B8</f>
        <v>0</v>
      </c>
      <c r="B7" s="46" t="e" vm="1">
        <f>DATA!C8</f>
        <v>#VALUE!</v>
      </c>
      <c r="C7" s="21" cm="1">
        <f t="array" aca="1" ref="C7" ca="1">_FV(B7,"Price")</f>
        <v>9.26</v>
      </c>
      <c r="D7" s="21" cm="1">
        <f t="array" aca="1" ref="D7" ca="1">_FV(B7,"High")</f>
        <v>9.5399999999999991</v>
      </c>
      <c r="E7" s="21" cm="1">
        <f t="array" aca="1" ref="E7" ca="1">_FV(B7,"Low")</f>
        <v>9.16</v>
      </c>
      <c r="F7" s="22" cm="1">
        <f t="array" aca="1" ref="F7" ca="1">_FV(B7,"Volume")</f>
        <v>3396399</v>
      </c>
      <c r="G7" s="22" cm="1">
        <f t="array" aca="1" ref="G7" ca="1">_FV(B7,"Volume average",TRUE)</f>
        <v>3463309</v>
      </c>
      <c r="H7" s="21" cm="1">
        <f t="array" aca="1" ref="H7" ca="1">_FV(B7,"Previous close",TRUE)</f>
        <v>9.57</v>
      </c>
      <c r="I7" s="41">
        <f ca="1">C7-H7</f>
        <v>-0.3100000000000005</v>
      </c>
    </row>
    <row r="8" spans="1:9">
      <c r="A8" s="180">
        <f>DATA!B9</f>
        <v>0</v>
      </c>
      <c r="B8" s="46" t="e" vm="2">
        <f>DATA!C9</f>
        <v>#VALUE!</v>
      </c>
      <c r="C8" s="21" cm="1">
        <f t="array" aca="1" ref="C8" ca="1">_FV(B8,"Price")</f>
        <v>260.49</v>
      </c>
      <c r="D8" s="21" cm="1">
        <f t="array" aca="1" ref="D8" ca="1">_FV(B8,"High")</f>
        <v>261.12</v>
      </c>
      <c r="E8" s="21" cm="1">
        <f t="array" aca="1" ref="E8" ca="1">_FV(B8,"Low")</f>
        <v>256.07</v>
      </c>
      <c r="F8" s="22" cm="1">
        <f t="array" aca="1" ref="F8" ca="1">_FV(B8,"Volume")</f>
        <v>28121574</v>
      </c>
      <c r="G8" s="22" cm="1">
        <f t="array" aca="1" ref="G8" ca="1">_FV(B8,"Volume average",TRUE)</f>
        <v>40939935</v>
      </c>
      <c r="H8" s="21" cm="1">
        <f t="array" aca="1" ref="H8" ca="1">_FV(B8,"Previous close",TRUE)</f>
        <v>258.89999999999998</v>
      </c>
      <c r="I8" s="41">
        <f t="shared" ref="I8:I14" ca="1" si="0">C8-H8</f>
        <v>1.5900000000000318</v>
      </c>
    </row>
    <row r="9" spans="1:9">
      <c r="A9" s="180">
        <f>DATA!B10</f>
        <v>0</v>
      </c>
      <c r="B9" s="46" t="e" vm="2">
        <f>DATA!C10</f>
        <v>#VALUE!</v>
      </c>
      <c r="C9" s="21" cm="1">
        <f t="array" aca="1" ref="C9" ca="1">_FV(B9,"Price")</f>
        <v>260.49</v>
      </c>
      <c r="D9" s="21" cm="1">
        <f t="array" aca="1" ref="D9" ca="1">_FV(B9,"High")</f>
        <v>261.12</v>
      </c>
      <c r="E9" s="21" cm="1">
        <f t="array" aca="1" ref="E9" ca="1">_FV(B9,"Low")</f>
        <v>256.07</v>
      </c>
      <c r="F9" s="22" cm="1">
        <f t="array" aca="1" ref="F9" ca="1">_FV(B9,"Volume")</f>
        <v>28121574</v>
      </c>
      <c r="G9" s="22" cm="1">
        <f t="array" aca="1" ref="G9" ca="1">_FV(B9,"Volume average",TRUE)</f>
        <v>40939935</v>
      </c>
      <c r="H9" s="21" cm="1">
        <f t="array" aca="1" ref="H9" ca="1">_FV(B9,"Previous close",TRUE)</f>
        <v>258.89999999999998</v>
      </c>
      <c r="I9" s="41">
        <f t="shared" ca="1" si="0"/>
        <v>1.5900000000000318</v>
      </c>
    </row>
    <row r="10" spans="1:9">
      <c r="A10" s="180">
        <f>DATA!B11</f>
        <v>0</v>
      </c>
      <c r="B10" s="46" t="e" vm="2">
        <f>DATA!C11</f>
        <v>#VALUE!</v>
      </c>
      <c r="C10" s="21" cm="1">
        <f t="array" aca="1" ref="C10" ca="1">_FV(B10,"Price")</f>
        <v>260.49</v>
      </c>
      <c r="D10" s="21" cm="1">
        <f t="array" aca="1" ref="D10" ca="1">_FV(B10,"High")</f>
        <v>261.12</v>
      </c>
      <c r="E10" s="21" cm="1">
        <f t="array" aca="1" ref="E10" ca="1">_FV(B10,"Low")</f>
        <v>256.07</v>
      </c>
      <c r="F10" s="22" cm="1">
        <f t="array" aca="1" ref="F10" ca="1">_FV(B10,"Volume")</f>
        <v>28121574</v>
      </c>
      <c r="G10" s="22" cm="1">
        <f t="array" aca="1" ref="G10" ca="1">_FV(B10,"Volume average",TRUE)</f>
        <v>40939935</v>
      </c>
      <c r="H10" s="21" cm="1">
        <f t="array" aca="1" ref="H10" ca="1">_FV(B10,"Previous close",TRUE)</f>
        <v>258.89999999999998</v>
      </c>
      <c r="I10" s="41">
        <f t="shared" ca="1" si="0"/>
        <v>1.5900000000000318</v>
      </c>
    </row>
    <row r="11" spans="1:9">
      <c r="A11" s="47"/>
      <c r="B11" s="47"/>
      <c r="C11" s="21" t="e" cm="1" vm="3">
        <f t="array" ref="C11">_FV(B11,"Price")</f>
        <v>#VALUE!</v>
      </c>
      <c r="D11" s="21" t="e" cm="1" vm="4">
        <f t="array" ref="D11">_FV(B11,"High")</f>
        <v>#VALUE!</v>
      </c>
      <c r="E11" s="21" t="e" cm="1" vm="5">
        <f t="array" ref="E11">_FV(B11,"Low")</f>
        <v>#VALUE!</v>
      </c>
      <c r="F11" s="22" t="e" cm="1" vm="6">
        <f t="array" ref="F11">_FV(B11,"Volume")</f>
        <v>#VALUE!</v>
      </c>
      <c r="G11" s="22" t="e" cm="1" vm="7">
        <f t="array" ref="G11">_FV(B11,"Volume average",TRUE)</f>
        <v>#VALUE!</v>
      </c>
      <c r="H11" s="21" t="e" cm="1" vm="8">
        <f t="array" ref="H11">_FV(B11,"Previous close",TRUE)</f>
        <v>#VALUE!</v>
      </c>
      <c r="I11" s="41" t="e" vm="9">
        <f t="shared" si="0"/>
        <v>#VALUE!</v>
      </c>
    </row>
    <row r="12" spans="1:9">
      <c r="A12" s="47"/>
      <c r="B12" s="47"/>
      <c r="C12" s="21" t="e" cm="1" vm="3">
        <f t="array" ref="C12">_FV(B12,"Price")</f>
        <v>#VALUE!</v>
      </c>
      <c r="D12" s="21" t="e" cm="1" vm="4">
        <f t="array" ref="D12">_FV(B12,"High")</f>
        <v>#VALUE!</v>
      </c>
      <c r="E12" s="21" t="e" cm="1" vm="5">
        <f t="array" ref="E12">_FV(B12,"Low")</f>
        <v>#VALUE!</v>
      </c>
      <c r="F12" s="22" t="e" cm="1" vm="6">
        <f t="array" ref="F12">_FV(B12,"Volume")</f>
        <v>#VALUE!</v>
      </c>
      <c r="G12" s="22" t="e" cm="1" vm="7">
        <f t="array" ref="G12">_FV(B12,"Volume average",TRUE)</f>
        <v>#VALUE!</v>
      </c>
      <c r="H12" s="21" t="e" cm="1" vm="8">
        <f t="array" ref="H12">_FV(B12,"Previous close",TRUE)</f>
        <v>#VALUE!</v>
      </c>
      <c r="I12" s="41" t="e" vm="9">
        <f t="shared" si="0"/>
        <v>#VALUE!</v>
      </c>
    </row>
    <row r="13" spans="1:9">
      <c r="A13" s="47"/>
      <c r="B13" s="47"/>
      <c r="C13" s="21" t="e" cm="1" vm="3">
        <f t="array" ref="C13">_FV(B13,"Price")</f>
        <v>#VALUE!</v>
      </c>
      <c r="D13" s="21" t="e" cm="1" vm="4">
        <f t="array" ref="D13">_FV(B13,"High")</f>
        <v>#VALUE!</v>
      </c>
      <c r="E13" s="21" t="e" cm="1" vm="5">
        <f t="array" ref="E13">_FV(B13,"Low")</f>
        <v>#VALUE!</v>
      </c>
      <c r="F13" s="22" t="e" cm="1" vm="6">
        <f t="array" ref="F13">_FV(B13,"Volume")</f>
        <v>#VALUE!</v>
      </c>
      <c r="G13" s="22" t="e" cm="1" vm="7">
        <f t="array" ref="G13">_FV(B13,"Volume average",TRUE)</f>
        <v>#VALUE!</v>
      </c>
      <c r="H13" s="21" t="e" cm="1" vm="8">
        <f t="array" ref="H13">_FV(B13,"Previous close",TRUE)</f>
        <v>#VALUE!</v>
      </c>
      <c r="I13" s="41" t="e" vm="9">
        <f t="shared" si="0"/>
        <v>#VALUE!</v>
      </c>
    </row>
    <row r="14" spans="1:9">
      <c r="A14" s="47"/>
      <c r="B14" s="47"/>
      <c r="C14" s="21" t="e" cm="1" vm="3">
        <f t="array" ref="C14">_FV(B14,"Price")</f>
        <v>#VALUE!</v>
      </c>
      <c r="D14" s="21" t="e" cm="1" vm="4">
        <f t="array" ref="D14">_FV(B14,"High")</f>
        <v>#VALUE!</v>
      </c>
      <c r="E14" s="21" t="e" cm="1" vm="5">
        <f t="array" ref="E14">_FV(B14,"Low")</f>
        <v>#VALUE!</v>
      </c>
      <c r="F14" s="22" t="e" cm="1" vm="6">
        <f t="array" ref="F14">_FV(B14,"Volume")</f>
        <v>#VALUE!</v>
      </c>
      <c r="G14" s="22" t="e" cm="1" vm="7">
        <f t="array" ref="G14">_FV(B14,"Volume average",TRUE)</f>
        <v>#VALUE!</v>
      </c>
      <c r="H14" s="21" t="e" cm="1" vm="8">
        <f t="array" ref="H14">_FV(B14,"Previous close",TRUE)</f>
        <v>#VALUE!</v>
      </c>
      <c r="I14" s="41" t="e" vm="9">
        <f t="shared" si="0"/>
        <v>#VALUE!</v>
      </c>
    </row>
    <row r="15" spans="1:9">
      <c r="A15" s="47"/>
      <c r="B15" s="47"/>
      <c r="C15" s="21" t="e" cm="1" vm="3">
        <f t="array" ref="C15">_FV(B15,"Price")</f>
        <v>#VALUE!</v>
      </c>
      <c r="D15" s="21" t="e" cm="1" vm="4">
        <f t="array" ref="D15">_FV(B15,"High")</f>
        <v>#VALUE!</v>
      </c>
      <c r="E15" s="21" t="e" cm="1" vm="5">
        <f t="array" ref="E15">_FV(B15,"Low")</f>
        <v>#VALUE!</v>
      </c>
      <c r="F15" s="22" t="e" cm="1" vm="6">
        <f t="array" ref="F15">_FV(B15,"Volume")</f>
        <v>#VALUE!</v>
      </c>
      <c r="G15" s="22" t="e" cm="1" vm="7">
        <f t="array" ref="G15">_FV(B15,"Volume average",TRUE)</f>
        <v>#VALUE!</v>
      </c>
      <c r="H15" s="21" t="e" cm="1" vm="8">
        <f t="array" ref="H15">_FV(B15,"Previous close",TRUE)</f>
        <v>#VALUE!</v>
      </c>
      <c r="I15" s="41" t="e" vm="9">
        <f t="shared" ref="I15:I37" si="1">C15-H15</f>
        <v>#VALUE!</v>
      </c>
    </row>
    <row r="16" spans="1:9">
      <c r="A16" s="47"/>
      <c r="B16" s="47"/>
      <c r="C16" s="21" t="e" cm="1" vm="3">
        <f t="array" ref="C16">_FV(B16,"Price")</f>
        <v>#VALUE!</v>
      </c>
      <c r="D16" s="21" t="e" cm="1" vm="4">
        <f t="array" ref="D16">_FV(B16,"High")</f>
        <v>#VALUE!</v>
      </c>
      <c r="E16" s="21" t="e" cm="1" vm="5">
        <f t="array" ref="E16">_FV(B16,"Low")</f>
        <v>#VALUE!</v>
      </c>
      <c r="F16" s="22" t="e" cm="1" vm="6">
        <f t="array" ref="F16">_FV(B16,"Volume")</f>
        <v>#VALUE!</v>
      </c>
      <c r="G16" s="22" t="e" cm="1" vm="7">
        <f t="array" ref="G16">_FV(B16,"Volume average",TRUE)</f>
        <v>#VALUE!</v>
      </c>
      <c r="H16" s="21" t="e" cm="1" vm="8">
        <f t="array" ref="H16">_FV(B16,"Previous close",TRUE)</f>
        <v>#VALUE!</v>
      </c>
      <c r="I16" s="41" t="e" vm="9">
        <f t="shared" si="1"/>
        <v>#VALUE!</v>
      </c>
    </row>
    <row r="17" spans="1:9">
      <c r="A17" s="47"/>
      <c r="B17" s="47"/>
      <c r="C17" s="21" t="e" cm="1" vm="3">
        <f t="array" ref="C17">_FV(B17,"Price")</f>
        <v>#VALUE!</v>
      </c>
      <c r="D17" s="21" t="e" cm="1" vm="4">
        <f t="array" ref="D17">_FV(B17,"High")</f>
        <v>#VALUE!</v>
      </c>
      <c r="E17" s="21" t="e" cm="1" vm="5">
        <f t="array" ref="E17">_FV(B17,"Low")</f>
        <v>#VALUE!</v>
      </c>
      <c r="F17" s="22" t="e" cm="1" vm="6">
        <f t="array" ref="F17">_FV(B17,"Volume")</f>
        <v>#VALUE!</v>
      </c>
      <c r="G17" s="22" t="e" cm="1" vm="7">
        <f t="array" ref="G17">_FV(B17,"Volume average",TRUE)</f>
        <v>#VALUE!</v>
      </c>
      <c r="H17" s="21" t="e" cm="1" vm="8">
        <f t="array" ref="H17">_FV(B17,"Previous close",TRUE)</f>
        <v>#VALUE!</v>
      </c>
      <c r="I17" s="41" t="e" vm="9">
        <f t="shared" si="1"/>
        <v>#VALUE!</v>
      </c>
    </row>
    <row r="18" spans="1:9">
      <c r="A18" s="47"/>
      <c r="B18" s="47"/>
      <c r="C18" s="21" t="e" cm="1" vm="3">
        <f t="array" ref="C18">_FV(B18,"Price")</f>
        <v>#VALUE!</v>
      </c>
      <c r="D18" s="21" t="e" cm="1" vm="4">
        <f t="array" ref="D18">_FV(B18,"High")</f>
        <v>#VALUE!</v>
      </c>
      <c r="E18" s="21" t="e" cm="1" vm="5">
        <f t="array" ref="E18">_FV(B18,"Low")</f>
        <v>#VALUE!</v>
      </c>
      <c r="F18" s="22" t="e" cm="1" vm="6">
        <f t="array" ref="F18">_FV(B18,"Volume")</f>
        <v>#VALUE!</v>
      </c>
      <c r="G18" s="22" t="e" cm="1" vm="7">
        <f t="array" ref="G18">_FV(B18,"Volume average",TRUE)</f>
        <v>#VALUE!</v>
      </c>
      <c r="H18" s="21" t="e" cm="1" vm="8">
        <f t="array" ref="H18">_FV(B18,"Previous close",TRUE)</f>
        <v>#VALUE!</v>
      </c>
      <c r="I18" s="41" t="e" vm="9">
        <f t="shared" si="1"/>
        <v>#VALUE!</v>
      </c>
    </row>
    <row r="19" spans="1:9">
      <c r="A19" s="47"/>
      <c r="B19" s="47"/>
      <c r="C19" s="21" t="e" cm="1" vm="3">
        <f t="array" ref="C19">_FV(B19,"Price")</f>
        <v>#VALUE!</v>
      </c>
      <c r="D19" s="21" t="e" cm="1" vm="4">
        <f t="array" ref="D19">_FV(B19,"High")</f>
        <v>#VALUE!</v>
      </c>
      <c r="E19" s="21" t="e" cm="1" vm="5">
        <f t="array" ref="E19">_FV(B19,"Low")</f>
        <v>#VALUE!</v>
      </c>
      <c r="F19" s="22" t="e" cm="1" vm="6">
        <f t="array" ref="F19">_FV(B19,"Volume")</f>
        <v>#VALUE!</v>
      </c>
      <c r="G19" s="22" t="e" cm="1" vm="7">
        <f t="array" ref="G19">_FV(B19,"Volume average",TRUE)</f>
        <v>#VALUE!</v>
      </c>
      <c r="H19" s="21" t="e" cm="1" vm="8">
        <f t="array" ref="H19">_FV(B19,"Previous close",TRUE)</f>
        <v>#VALUE!</v>
      </c>
      <c r="I19" s="41" t="e" vm="9">
        <f t="shared" si="1"/>
        <v>#VALUE!</v>
      </c>
    </row>
    <row r="20" spans="1:9">
      <c r="A20" s="47"/>
      <c r="B20" s="47"/>
      <c r="C20" s="21" t="e" cm="1" vm="3">
        <f t="array" ref="C20">_FV(B20,"Price")</f>
        <v>#VALUE!</v>
      </c>
      <c r="D20" s="21" t="e" cm="1" vm="4">
        <f t="array" ref="D20">_FV(B20,"High")</f>
        <v>#VALUE!</v>
      </c>
      <c r="E20" s="21" t="e" cm="1" vm="5">
        <f t="array" ref="E20">_FV(B20,"Low")</f>
        <v>#VALUE!</v>
      </c>
      <c r="F20" s="22" t="e" cm="1" vm="6">
        <f t="array" ref="F20">_FV(B20,"Volume")</f>
        <v>#VALUE!</v>
      </c>
      <c r="G20" s="22" t="e" cm="1" vm="7">
        <f t="array" ref="G20">_FV(B20,"Volume average",TRUE)</f>
        <v>#VALUE!</v>
      </c>
      <c r="H20" s="21" t="e" cm="1" vm="8">
        <f t="array" ref="H20">_FV(B20,"Previous close",TRUE)</f>
        <v>#VALUE!</v>
      </c>
      <c r="I20" s="41" t="e" vm="9">
        <f t="shared" si="1"/>
        <v>#VALUE!</v>
      </c>
    </row>
    <row r="21" spans="1:9">
      <c r="A21" s="47"/>
      <c r="B21" s="47"/>
      <c r="C21" s="21" t="e" cm="1" vm="3">
        <f t="array" ref="C21">_FV(B21,"Price")</f>
        <v>#VALUE!</v>
      </c>
      <c r="D21" s="21" t="e" cm="1" vm="4">
        <f t="array" ref="D21">_FV(B21,"High")</f>
        <v>#VALUE!</v>
      </c>
      <c r="E21" s="21" t="e" cm="1" vm="5">
        <f t="array" ref="E21">_FV(B21,"Low")</f>
        <v>#VALUE!</v>
      </c>
      <c r="F21" s="22" t="e" cm="1" vm="6">
        <f t="array" ref="F21">_FV(B21,"Volume")</f>
        <v>#VALUE!</v>
      </c>
      <c r="G21" s="22" t="e" cm="1" vm="7">
        <f t="array" ref="G21">_FV(B21,"Volume average",TRUE)</f>
        <v>#VALUE!</v>
      </c>
      <c r="H21" s="21" t="e" cm="1" vm="8">
        <f t="array" ref="H21">_FV(B21,"Previous close",TRUE)</f>
        <v>#VALUE!</v>
      </c>
      <c r="I21" s="41" t="e" vm="9">
        <f t="shared" si="1"/>
        <v>#VALUE!</v>
      </c>
    </row>
    <row r="22" spans="1:9">
      <c r="A22" s="47"/>
      <c r="B22" s="47"/>
      <c r="C22" s="21" t="e" cm="1" vm="3">
        <f t="array" ref="C22">_FV(B22,"Price")</f>
        <v>#VALUE!</v>
      </c>
      <c r="D22" s="21" t="e" cm="1" vm="4">
        <f t="array" ref="D22">_FV(B22,"High")</f>
        <v>#VALUE!</v>
      </c>
      <c r="E22" s="21" t="e" cm="1" vm="5">
        <f t="array" ref="E22">_FV(B22,"Low")</f>
        <v>#VALUE!</v>
      </c>
      <c r="F22" s="22" t="e" cm="1" vm="6">
        <f t="array" ref="F22">_FV(B22,"Volume")</f>
        <v>#VALUE!</v>
      </c>
      <c r="G22" s="22" t="e" cm="1" vm="7">
        <f t="array" ref="G22">_FV(B22,"Volume average",TRUE)</f>
        <v>#VALUE!</v>
      </c>
      <c r="H22" s="21" t="e" cm="1" vm="8">
        <f t="array" ref="H22">_FV(B22,"Previous close",TRUE)</f>
        <v>#VALUE!</v>
      </c>
      <c r="I22" s="41" t="e" vm="9">
        <f t="shared" si="1"/>
        <v>#VALUE!</v>
      </c>
    </row>
    <row r="23" spans="1:9">
      <c r="A23" s="47"/>
      <c r="B23" s="47"/>
      <c r="C23" s="21" t="e" cm="1" vm="3">
        <f t="array" ref="C23">_FV(B23,"Price")</f>
        <v>#VALUE!</v>
      </c>
      <c r="D23" s="21" t="e" cm="1" vm="4">
        <f t="array" ref="D23">_FV(B23,"High")</f>
        <v>#VALUE!</v>
      </c>
      <c r="E23" s="21" t="e" cm="1" vm="5">
        <f t="array" ref="E23">_FV(B23,"Low")</f>
        <v>#VALUE!</v>
      </c>
      <c r="F23" s="22" t="e" cm="1" vm="6">
        <f t="array" ref="F23">_FV(B23,"Volume")</f>
        <v>#VALUE!</v>
      </c>
      <c r="G23" s="22" t="e" cm="1" vm="7">
        <f t="array" ref="G23">_FV(B23,"Volume average",TRUE)</f>
        <v>#VALUE!</v>
      </c>
      <c r="H23" s="21" t="e" cm="1" vm="8">
        <f t="array" ref="H23">_FV(B23,"Previous close",TRUE)</f>
        <v>#VALUE!</v>
      </c>
      <c r="I23" s="41" t="e" vm="9">
        <f t="shared" si="1"/>
        <v>#VALUE!</v>
      </c>
    </row>
    <row r="24" spans="1:9">
      <c r="A24" s="47"/>
      <c r="B24" s="47"/>
      <c r="C24" s="21" t="e" cm="1" vm="3">
        <f t="array" ref="C24">_FV(B24,"Price")</f>
        <v>#VALUE!</v>
      </c>
      <c r="D24" s="21" t="e" cm="1" vm="4">
        <f t="array" ref="D24">_FV(B24,"High")</f>
        <v>#VALUE!</v>
      </c>
      <c r="E24" s="21" t="e" cm="1" vm="5">
        <f t="array" ref="E24">_FV(B24,"Low")</f>
        <v>#VALUE!</v>
      </c>
      <c r="F24" s="22" t="e" cm="1" vm="6">
        <f t="array" ref="F24">_FV(B24,"Volume")</f>
        <v>#VALUE!</v>
      </c>
      <c r="G24" s="22" t="e" cm="1" vm="7">
        <f t="array" ref="G24">_FV(B24,"Volume average",TRUE)</f>
        <v>#VALUE!</v>
      </c>
      <c r="H24" s="21" t="e" cm="1" vm="8">
        <f t="array" ref="H24">_FV(B24,"Previous close",TRUE)</f>
        <v>#VALUE!</v>
      </c>
      <c r="I24" s="41" t="e" vm="9">
        <f t="shared" si="1"/>
        <v>#VALUE!</v>
      </c>
    </row>
    <row r="25" spans="1:9">
      <c r="A25" s="47"/>
      <c r="B25" s="47"/>
      <c r="C25" s="21" t="e" cm="1" vm="3">
        <f t="array" ref="C25">_FV(B25,"Price")</f>
        <v>#VALUE!</v>
      </c>
      <c r="D25" s="21" t="e" cm="1" vm="4">
        <f t="array" ref="D25">_FV(B25,"High")</f>
        <v>#VALUE!</v>
      </c>
      <c r="E25" s="21" t="e" cm="1" vm="5">
        <f t="array" ref="E25">_FV(B25,"Low")</f>
        <v>#VALUE!</v>
      </c>
      <c r="F25" s="22" t="e" cm="1" vm="6">
        <f t="array" ref="F25">_FV(B25,"Volume")</f>
        <v>#VALUE!</v>
      </c>
      <c r="G25" s="22" t="e" cm="1" vm="7">
        <f t="array" ref="G25">_FV(B25,"Volume average",TRUE)</f>
        <v>#VALUE!</v>
      </c>
      <c r="H25" s="21" t="e" cm="1" vm="8">
        <f t="array" ref="H25">_FV(B25,"Previous close",TRUE)</f>
        <v>#VALUE!</v>
      </c>
      <c r="I25" s="41" t="e" vm="9">
        <f t="shared" si="1"/>
        <v>#VALUE!</v>
      </c>
    </row>
    <row r="26" spans="1:9">
      <c r="A26" s="47"/>
      <c r="B26" s="47"/>
      <c r="C26" s="21" t="e" cm="1" vm="3">
        <f t="array" ref="C26">_FV(B26,"Price")</f>
        <v>#VALUE!</v>
      </c>
      <c r="D26" s="21" t="e" cm="1" vm="4">
        <f t="array" ref="D26">_FV(B26,"High")</f>
        <v>#VALUE!</v>
      </c>
      <c r="E26" s="21" t="e" cm="1" vm="5">
        <f t="array" ref="E26">_FV(B26,"Low")</f>
        <v>#VALUE!</v>
      </c>
      <c r="F26" s="22" t="e" cm="1" vm="6">
        <f t="array" ref="F26">_FV(B26,"Volume")</f>
        <v>#VALUE!</v>
      </c>
      <c r="G26" s="22" t="e" cm="1" vm="7">
        <f t="array" ref="G26">_FV(B26,"Volume average",TRUE)</f>
        <v>#VALUE!</v>
      </c>
      <c r="H26" s="21" t="e" cm="1" vm="8">
        <f t="array" ref="H26">_FV(B26,"Previous close",TRUE)</f>
        <v>#VALUE!</v>
      </c>
      <c r="I26" s="41" t="e" vm="9">
        <f t="shared" si="1"/>
        <v>#VALUE!</v>
      </c>
    </row>
    <row r="27" spans="1:9">
      <c r="A27" s="47"/>
      <c r="B27" s="47"/>
      <c r="C27" s="21" t="e" cm="1" vm="3">
        <f t="array" ref="C27">_FV(B27,"Price")</f>
        <v>#VALUE!</v>
      </c>
      <c r="D27" s="21" t="e" cm="1" vm="4">
        <f t="array" ref="D27">_FV(B27,"High")</f>
        <v>#VALUE!</v>
      </c>
      <c r="E27" s="21" t="e" cm="1" vm="5">
        <f t="array" ref="E27">_FV(B27,"Low")</f>
        <v>#VALUE!</v>
      </c>
      <c r="F27" s="22" t="e" cm="1" vm="6">
        <f t="array" ref="F27">_FV(B27,"Volume")</f>
        <v>#VALUE!</v>
      </c>
      <c r="G27" s="22" t="e" cm="1" vm="7">
        <f t="array" ref="G27">_FV(B27,"Volume average",TRUE)</f>
        <v>#VALUE!</v>
      </c>
      <c r="H27" s="21" t="e" cm="1" vm="8">
        <f t="array" ref="H27">_FV(B27,"Previous close",TRUE)</f>
        <v>#VALUE!</v>
      </c>
      <c r="I27" s="41" t="e" vm="9">
        <f t="shared" si="1"/>
        <v>#VALUE!</v>
      </c>
    </row>
    <row r="28" spans="1:9">
      <c r="A28" s="47"/>
      <c r="B28" s="47"/>
      <c r="C28" s="21" t="e" cm="1" vm="3">
        <f t="array" ref="C28">_FV(B28,"Price")</f>
        <v>#VALUE!</v>
      </c>
      <c r="D28" s="21" t="e" cm="1" vm="4">
        <f t="array" ref="D28">_FV(B28,"High")</f>
        <v>#VALUE!</v>
      </c>
      <c r="E28" s="21" t="e" cm="1" vm="5">
        <f t="array" ref="E28">_FV(B28,"Low")</f>
        <v>#VALUE!</v>
      </c>
      <c r="F28" s="22" t="e" cm="1" vm="6">
        <f t="array" ref="F28">_FV(B28,"Volume")</f>
        <v>#VALUE!</v>
      </c>
      <c r="G28" s="22" t="e" cm="1" vm="7">
        <f t="array" ref="G28">_FV(B28,"Volume average",TRUE)</f>
        <v>#VALUE!</v>
      </c>
      <c r="H28" s="21" t="e" cm="1" vm="8">
        <f t="array" ref="H28">_FV(B28,"Previous close",TRUE)</f>
        <v>#VALUE!</v>
      </c>
      <c r="I28" s="41" t="e" vm="9">
        <f t="shared" si="1"/>
        <v>#VALUE!</v>
      </c>
    </row>
    <row r="29" spans="1:9">
      <c r="A29" s="47"/>
      <c r="B29" s="47"/>
      <c r="C29" s="21" t="e" cm="1" vm="3">
        <f t="array" ref="C29">_FV(B29,"Price")</f>
        <v>#VALUE!</v>
      </c>
      <c r="D29" s="21" t="e" cm="1" vm="4">
        <f t="array" ref="D29">_FV(B29,"High")</f>
        <v>#VALUE!</v>
      </c>
      <c r="E29" s="21" t="e" cm="1" vm="5">
        <f t="array" ref="E29">_FV(B29,"Low")</f>
        <v>#VALUE!</v>
      </c>
      <c r="F29" s="22" t="e" cm="1" vm="6">
        <f t="array" ref="F29">_FV(B29,"Volume")</f>
        <v>#VALUE!</v>
      </c>
      <c r="G29" s="22" t="e" cm="1" vm="7">
        <f t="array" ref="G29">_FV(B29,"Volume average",TRUE)</f>
        <v>#VALUE!</v>
      </c>
      <c r="H29" s="21" t="e" cm="1" vm="8">
        <f t="array" ref="H29">_FV(B29,"Previous close",TRUE)</f>
        <v>#VALUE!</v>
      </c>
      <c r="I29" s="41" t="e" vm="9">
        <f t="shared" si="1"/>
        <v>#VALUE!</v>
      </c>
    </row>
    <row r="30" spans="1:9">
      <c r="A30" s="47"/>
      <c r="B30" s="47"/>
      <c r="C30" s="21" t="e" cm="1" vm="3">
        <f t="array" ref="C30">_FV(B30,"Price")</f>
        <v>#VALUE!</v>
      </c>
      <c r="D30" s="21" t="e" cm="1" vm="4">
        <f t="array" ref="D30">_FV(B30,"High")</f>
        <v>#VALUE!</v>
      </c>
      <c r="E30" s="21" t="e" cm="1" vm="5">
        <f t="array" ref="E30">_FV(B30,"Low")</f>
        <v>#VALUE!</v>
      </c>
      <c r="F30" s="22" t="e" cm="1" vm="6">
        <f t="array" ref="F30">_FV(B30,"Volume")</f>
        <v>#VALUE!</v>
      </c>
      <c r="G30" s="22" t="e" cm="1" vm="7">
        <f t="array" ref="G30">_FV(B30,"Volume average",TRUE)</f>
        <v>#VALUE!</v>
      </c>
      <c r="H30" s="21" t="e" cm="1" vm="8">
        <f t="array" ref="H30">_FV(B30,"Previous close",TRUE)</f>
        <v>#VALUE!</v>
      </c>
      <c r="I30" s="41" t="e" vm="9">
        <f t="shared" si="1"/>
        <v>#VALUE!</v>
      </c>
    </row>
    <row r="31" spans="1:9">
      <c r="A31" s="47"/>
      <c r="B31" s="47"/>
      <c r="C31" s="21" t="e" cm="1" vm="3">
        <f t="array" ref="C31">_FV(B31,"Price")</f>
        <v>#VALUE!</v>
      </c>
      <c r="D31" s="21" t="e" cm="1" vm="4">
        <f t="array" ref="D31">_FV(B31,"High")</f>
        <v>#VALUE!</v>
      </c>
      <c r="E31" s="21" t="e" cm="1" vm="5">
        <f t="array" ref="E31">_FV(B31,"Low")</f>
        <v>#VALUE!</v>
      </c>
      <c r="F31" s="22" t="e" cm="1" vm="6">
        <f t="array" ref="F31">_FV(B31,"Volume")</f>
        <v>#VALUE!</v>
      </c>
      <c r="G31" s="22" t="e" cm="1" vm="7">
        <f t="array" ref="G31">_FV(B31,"Volume average",TRUE)</f>
        <v>#VALUE!</v>
      </c>
      <c r="H31" s="21" t="e" cm="1" vm="8">
        <f t="array" ref="H31">_FV(B31,"Previous close",TRUE)</f>
        <v>#VALUE!</v>
      </c>
      <c r="I31" s="41" t="e" vm="9">
        <f t="shared" si="1"/>
        <v>#VALUE!</v>
      </c>
    </row>
    <row r="32" spans="1:9">
      <c r="A32" s="47"/>
      <c r="B32" s="47"/>
      <c r="C32" s="21" t="e" cm="1" vm="3">
        <f t="array" ref="C32">_FV(B32,"Price")</f>
        <v>#VALUE!</v>
      </c>
      <c r="D32" s="21" t="e" cm="1" vm="4">
        <f t="array" ref="D32">_FV(B32,"High")</f>
        <v>#VALUE!</v>
      </c>
      <c r="E32" s="21" t="e" cm="1" vm="5">
        <f t="array" ref="E32">_FV(B32,"Low")</f>
        <v>#VALUE!</v>
      </c>
      <c r="F32" s="22" t="e" cm="1" vm="6">
        <f t="array" ref="F32">_FV(B32,"Volume")</f>
        <v>#VALUE!</v>
      </c>
      <c r="G32" s="22" t="e" cm="1" vm="7">
        <f t="array" ref="G32">_FV(B32,"Volume average",TRUE)</f>
        <v>#VALUE!</v>
      </c>
      <c r="H32" s="21" t="e" cm="1" vm="8">
        <f t="array" ref="H32">_FV(B32,"Previous close",TRUE)</f>
        <v>#VALUE!</v>
      </c>
      <c r="I32" s="41" t="e" vm="9">
        <f t="shared" si="1"/>
        <v>#VALUE!</v>
      </c>
    </row>
    <row r="33" spans="1:9">
      <c r="A33" s="47"/>
      <c r="B33" s="47"/>
      <c r="C33" s="21" t="e" cm="1" vm="3">
        <f t="array" ref="C33">_FV(B33,"Price")</f>
        <v>#VALUE!</v>
      </c>
      <c r="D33" s="21" t="e" cm="1" vm="4">
        <f t="array" ref="D33">_FV(B33,"High")</f>
        <v>#VALUE!</v>
      </c>
      <c r="E33" s="21" t="e" cm="1" vm="5">
        <f t="array" ref="E33">_FV(B33,"Low")</f>
        <v>#VALUE!</v>
      </c>
      <c r="F33" s="22" t="e" cm="1" vm="6">
        <f t="array" ref="F33">_FV(B33,"Volume")</f>
        <v>#VALUE!</v>
      </c>
      <c r="G33" s="22" t="e" cm="1" vm="7">
        <f t="array" ref="G33">_FV(B33,"Volume average",TRUE)</f>
        <v>#VALUE!</v>
      </c>
      <c r="H33" s="21" t="e" cm="1" vm="8">
        <f t="array" ref="H33">_FV(B33,"Previous close",TRUE)</f>
        <v>#VALUE!</v>
      </c>
      <c r="I33" s="41" t="e" vm="9">
        <f t="shared" si="1"/>
        <v>#VALUE!</v>
      </c>
    </row>
    <row r="34" spans="1:9">
      <c r="A34" s="47"/>
      <c r="B34" s="47"/>
      <c r="C34" s="21" t="e" cm="1" vm="3">
        <f t="array" ref="C34">_FV(B34,"Price")</f>
        <v>#VALUE!</v>
      </c>
      <c r="D34" s="21" t="e" cm="1" vm="4">
        <f t="array" ref="D34">_FV(B34,"High")</f>
        <v>#VALUE!</v>
      </c>
      <c r="E34" s="21" t="e" cm="1" vm="5">
        <f t="array" ref="E34">_FV(B34,"Low")</f>
        <v>#VALUE!</v>
      </c>
      <c r="F34" s="22" t="e" cm="1" vm="6">
        <f t="array" ref="F34">_FV(B34,"Volume")</f>
        <v>#VALUE!</v>
      </c>
      <c r="G34" s="22" t="e" cm="1" vm="7">
        <f t="array" ref="G34">_FV(B34,"Volume average",TRUE)</f>
        <v>#VALUE!</v>
      </c>
      <c r="H34" s="21" t="e" cm="1" vm="8">
        <f t="array" ref="H34">_FV(B34,"Previous close",TRUE)</f>
        <v>#VALUE!</v>
      </c>
      <c r="I34" s="41" t="e" vm="9">
        <f t="shared" si="1"/>
        <v>#VALUE!</v>
      </c>
    </row>
    <row r="35" spans="1:9">
      <c r="A35" s="47"/>
      <c r="B35" s="47"/>
      <c r="C35" s="21" t="e" cm="1" vm="3">
        <f t="array" ref="C35">_FV(B35,"Price")</f>
        <v>#VALUE!</v>
      </c>
      <c r="D35" s="21" t="e" cm="1" vm="4">
        <f t="array" ref="D35">_FV(B35,"High")</f>
        <v>#VALUE!</v>
      </c>
      <c r="E35" s="21" t="e" cm="1" vm="5">
        <f t="array" ref="E35">_FV(B35,"Low")</f>
        <v>#VALUE!</v>
      </c>
      <c r="F35" s="22" t="e" cm="1" vm="6">
        <f t="array" ref="F35">_FV(B35,"Volume")</f>
        <v>#VALUE!</v>
      </c>
      <c r="G35" s="22" t="e" cm="1" vm="7">
        <f t="array" ref="G35">_FV(B35,"Volume average",TRUE)</f>
        <v>#VALUE!</v>
      </c>
      <c r="H35" s="21" t="e" cm="1" vm="8">
        <f t="array" ref="H35">_FV(B35,"Previous close",TRUE)</f>
        <v>#VALUE!</v>
      </c>
      <c r="I35" s="41" t="e" vm="9">
        <f t="shared" si="1"/>
        <v>#VALUE!</v>
      </c>
    </row>
    <row r="36" spans="1:9">
      <c r="A36" s="47"/>
      <c r="B36" s="47"/>
      <c r="C36" s="21" t="e" cm="1" vm="3">
        <f t="array" ref="C36">_FV(B36,"Price")</f>
        <v>#VALUE!</v>
      </c>
      <c r="D36" s="21" t="e" cm="1" vm="4">
        <f t="array" ref="D36">_FV(B36,"High")</f>
        <v>#VALUE!</v>
      </c>
      <c r="E36" s="21" t="e" cm="1" vm="5">
        <f t="array" ref="E36">_FV(B36,"Low")</f>
        <v>#VALUE!</v>
      </c>
      <c r="F36" s="22" t="e" cm="1" vm="6">
        <f t="array" ref="F36">_FV(B36,"Volume")</f>
        <v>#VALUE!</v>
      </c>
      <c r="G36" s="22" t="e" cm="1" vm="7">
        <f t="array" ref="G36">_FV(B36,"Volume average",TRUE)</f>
        <v>#VALUE!</v>
      </c>
      <c r="H36" s="21" t="e" cm="1" vm="8">
        <f t="array" ref="H36">_FV(B36,"Previous close",TRUE)</f>
        <v>#VALUE!</v>
      </c>
      <c r="I36" s="41" t="e" vm="9">
        <f t="shared" si="1"/>
        <v>#VALUE!</v>
      </c>
    </row>
    <row r="37" spans="1:9">
      <c r="A37" s="47"/>
      <c r="B37" s="47"/>
      <c r="C37" s="21" t="e" cm="1" vm="3">
        <f t="array" ref="C37">_FV(B37,"Price")</f>
        <v>#VALUE!</v>
      </c>
      <c r="D37" s="21" t="e" cm="1" vm="4">
        <f t="array" ref="D37">_FV(B37,"High")</f>
        <v>#VALUE!</v>
      </c>
      <c r="E37" s="21" t="e" cm="1" vm="5">
        <f t="array" ref="E37">_FV(B37,"Low")</f>
        <v>#VALUE!</v>
      </c>
      <c r="F37" s="22" t="e" cm="1" vm="6">
        <f t="array" ref="F37">_FV(B37,"Volume")</f>
        <v>#VALUE!</v>
      </c>
      <c r="G37" s="22" t="e" cm="1" vm="7">
        <f t="array" ref="G37">_FV(B37,"Volume average",TRUE)</f>
        <v>#VALUE!</v>
      </c>
      <c r="H37" s="21" t="e" cm="1" vm="8">
        <f t="array" ref="H37">_FV(B37,"Previous close",TRUE)</f>
        <v>#VALUE!</v>
      </c>
      <c r="I37" s="41" t="e" vm="9">
        <f t="shared" si="1"/>
        <v>#VALUE!</v>
      </c>
    </row>
    <row r="38" spans="1:9">
      <c r="A38" s="47"/>
      <c r="B38" s="47"/>
    </row>
    <row r="39" spans="1:9">
      <c r="A39" s="47"/>
      <c r="B39" s="47"/>
    </row>
    <row r="40" spans="1:9">
      <c r="A40" s="47"/>
      <c r="B40" s="47"/>
    </row>
    <row r="41" spans="1:9">
      <c r="A41" s="47"/>
      <c r="B41" s="47"/>
    </row>
    <row r="42" spans="1:9">
      <c r="A42" s="47"/>
      <c r="B42" s="47"/>
    </row>
    <row r="43" spans="1:9">
      <c r="A43" s="47"/>
      <c r="B43" s="47"/>
    </row>
    <row r="44" spans="1:9">
      <c r="A44" s="47"/>
      <c r="B44" s="47"/>
    </row>
    <row r="45" spans="1:9">
      <c r="A45" s="47"/>
      <c r="B45" s="47"/>
    </row>
    <row r="46" spans="1:9">
      <c r="A46" s="47"/>
      <c r="B46" s="47"/>
    </row>
    <row r="47" spans="1:9">
      <c r="A47" s="47"/>
      <c r="B47" s="47"/>
    </row>
    <row r="48" spans="1:9">
      <c r="A48" s="47"/>
      <c r="B48" s="47"/>
    </row>
    <row r="49" spans="1:2">
      <c r="A49" s="47"/>
      <c r="B49" s="47"/>
    </row>
    <row r="50" spans="1:2">
      <c r="A50" s="47"/>
      <c r="B50" s="47"/>
    </row>
    <row r="51" spans="1:2">
      <c r="A51" s="47"/>
      <c r="B51" s="47"/>
    </row>
    <row r="52" spans="1:2">
      <c r="A52" s="47"/>
      <c r="B52" s="47"/>
    </row>
    <row r="53" spans="1:2">
      <c r="A53" s="47"/>
      <c r="B53" s="47"/>
    </row>
    <row r="54" spans="1:2">
      <c r="A54" s="47"/>
      <c r="B54" s="47"/>
    </row>
    <row r="55" spans="1:2">
      <c r="A55" s="47"/>
      <c r="B55" s="47"/>
    </row>
    <row r="56" spans="1:2">
      <c r="A56" s="47"/>
      <c r="B56" s="47"/>
    </row>
    <row r="57" spans="1:2">
      <c r="A57" s="47"/>
      <c r="B57" s="47"/>
    </row>
    <row r="58" spans="1:2">
      <c r="A58" s="47"/>
      <c r="B58" s="47"/>
    </row>
    <row r="59" spans="1:2">
      <c r="A59" s="47"/>
      <c r="B59" s="47"/>
    </row>
    <row r="60" spans="1:2">
      <c r="A60" s="47"/>
      <c r="B60" s="47"/>
    </row>
    <row r="61" spans="1:2">
      <c r="A61" s="47"/>
      <c r="B61" s="47"/>
    </row>
    <row r="62" spans="1:2">
      <c r="A62" s="47"/>
      <c r="B62" s="47"/>
    </row>
    <row r="63" spans="1:2">
      <c r="A63" s="47"/>
      <c r="B63" s="47"/>
    </row>
    <row r="64" spans="1:2">
      <c r="A64" s="47"/>
      <c r="B64" s="47"/>
    </row>
    <row r="65" spans="1:1">
      <c r="A65" s="47"/>
    </row>
  </sheetData>
  <sheetProtection algorithmName="SHA-512" hashValue="1VRz/ME9c8Fg9HOOnTXqZW+62+mhJPhapzisTe+qx1XezBeRX8Y8JXSExya7iMllKJODoeYbst4Hxy5+LwvNCA==" saltValue="8j2ak6A6tTwy9IlugnA4mw==" spinCount="100000" sheet="1" objects="1" scenarios="1" selectLockedCell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DISCLAIMER</vt:lpstr>
      <vt:lpstr>Investing Rules</vt:lpstr>
      <vt:lpstr>DATA</vt:lpstr>
      <vt:lpstr>Stock #1 Manager</vt:lpstr>
      <vt:lpstr>Stock #2 Manager</vt:lpstr>
      <vt:lpstr>Stock #3 Manager</vt:lpstr>
      <vt:lpstr>Stock #4 Manager</vt:lpstr>
      <vt:lpstr>WATCHLIST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Johnson</dc:creator>
  <cp:lastModifiedBy>Richard Johnson</cp:lastModifiedBy>
  <dcterms:created xsi:type="dcterms:W3CDTF">2026-02-17T19:44:08Z</dcterms:created>
  <dcterms:modified xsi:type="dcterms:W3CDTF">2026-04-10T00:51:09Z</dcterms:modified>
</cp:coreProperties>
</file>